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价值分析明细表" sheetId="1" r:id="rId1"/>
  </sheets>
  <definedNames>
    <definedName name="OLE_LINK1" localSheetId="0">'价值分析明细表'!$I$26</definedName>
    <definedName name="_xlnm.Print_Titles" localSheetId="0">'价值分析明细表'!$1:$3</definedName>
  </definedNames>
  <calcPr fullCalcOnLoad="1" iterate="1" iterateCount="100" iterateDelta="1E-05"/>
</workbook>
</file>

<file path=xl/sharedStrings.xml><?xml version="1.0" encoding="utf-8"?>
<sst xmlns="http://schemas.openxmlformats.org/spreadsheetml/2006/main" count="484" uniqueCount="181">
  <si>
    <t>序号</t>
  </si>
  <si>
    <t>资产项目名称</t>
  </si>
  <si>
    <t>项目性质</t>
  </si>
  <si>
    <t>五级分类</t>
  </si>
  <si>
    <t>币别</t>
  </si>
  <si>
    <t>深圳东信实业有限公司</t>
  </si>
  <si>
    <t>长期股权投资</t>
  </si>
  <si>
    <t>损失</t>
  </si>
  <si>
    <t>人民币</t>
  </si>
  <si>
    <t>珠海华文博益智特种纸业有限公司</t>
  </si>
  <si>
    <t>广东平远三九南台酒业有限责任公司</t>
  </si>
  <si>
    <t>北京知识银行</t>
  </si>
  <si>
    <t>武汉市三九物流有限公司</t>
  </si>
  <si>
    <t>海南中兴实业发展股份公司法人股</t>
  </si>
  <si>
    <t>可疑</t>
  </si>
  <si>
    <t>成都九浩生物技术有限公司</t>
  </si>
  <si>
    <t>深圳市益公实业发展有限公司</t>
  </si>
  <si>
    <t>抵债资产</t>
  </si>
  <si>
    <t>股票投资</t>
  </si>
  <si>
    <t>证券部94（二）国库券</t>
  </si>
  <si>
    <t>中石化债券</t>
  </si>
  <si>
    <t>其他应收款</t>
  </si>
  <si>
    <t>深圳市建材集团有限公司</t>
  </si>
  <si>
    <t>湖北泰信科技信息发展有限责任公司</t>
  </si>
  <si>
    <t>广东协盛经济发展有限公司</t>
  </si>
  <si>
    <t>光大证券</t>
  </si>
  <si>
    <t>深圳经济特区融资中心</t>
  </si>
  <si>
    <t>证券部自营股票－上海</t>
  </si>
  <si>
    <t>中浩（集团）股份公司</t>
  </si>
  <si>
    <t>暂付乌鲁木齐诚信社执行费</t>
  </si>
  <si>
    <t>港币</t>
  </si>
  <si>
    <t>吉林华延集团</t>
  </si>
  <si>
    <t>北京国债结算中心</t>
  </si>
  <si>
    <t>证券部自营股票－深圳</t>
  </si>
  <si>
    <t>长沙法院</t>
  </si>
  <si>
    <t>天津证交中心</t>
  </si>
  <si>
    <t>天职孜信会计师事务所有限公司</t>
  </si>
  <si>
    <t>深证交所</t>
  </si>
  <si>
    <t>湖北汉川企业局</t>
  </si>
  <si>
    <t>BBC商行保证金</t>
  </si>
  <si>
    <t>中租实业</t>
  </si>
  <si>
    <t>中租经贸有限公司</t>
  </si>
  <si>
    <t>利扬电子</t>
  </si>
  <si>
    <t>刘锋</t>
  </si>
  <si>
    <t>罗湖地税</t>
  </si>
  <si>
    <r>
      <t>职工购房款</t>
    </r>
  </si>
  <si>
    <t>深圳市盛中汉拍卖有限公司</t>
  </si>
  <si>
    <t>笔架山保证金</t>
  </si>
  <si>
    <t>顾卫君</t>
  </si>
  <si>
    <t>倪忠同</t>
  </si>
  <si>
    <t>代付新疆律师代理费</t>
  </si>
  <si>
    <t>武汉证交中心</t>
  </si>
  <si>
    <t>离职人员社保费</t>
  </si>
  <si>
    <t>蔡汉亮</t>
  </si>
  <si>
    <t>省邮电局</t>
  </si>
  <si>
    <t>香密湖好世界酒楼押金</t>
  </si>
  <si>
    <t>其他</t>
  </si>
  <si>
    <t>张汀江</t>
  </si>
  <si>
    <t>应收利息</t>
  </si>
  <si>
    <t>涟水惠泰木业有限公司</t>
  </si>
  <si>
    <t>其他应收款</t>
  </si>
  <si>
    <t>广州致美斋食品有限公司</t>
  </si>
  <si>
    <t>应收租赁款</t>
  </si>
  <si>
    <t>深圳溢时丰实业有限公司</t>
  </si>
  <si>
    <t>吉林市人民医院</t>
  </si>
  <si>
    <t>海南临高国投</t>
  </si>
  <si>
    <t>深圳市明伦光电技术有限公司</t>
  </si>
  <si>
    <t>山西河津制碱厂</t>
  </si>
  <si>
    <t>迈进公司</t>
  </si>
  <si>
    <t>珠海海大贸易公司</t>
  </si>
  <si>
    <t>中国兴南（集团）公司（海南）</t>
  </si>
  <si>
    <t>逾期贷款</t>
  </si>
  <si>
    <t>陕西鸿源投资管理公司</t>
  </si>
  <si>
    <t>惠州市中惠实业开发有限公司</t>
  </si>
  <si>
    <t>金圣实业</t>
  </si>
  <si>
    <t>平远八尺稀土</t>
  </si>
  <si>
    <t>怡建发展有限公司</t>
  </si>
  <si>
    <t>深圳市东南雅投资发展有限公司</t>
  </si>
  <si>
    <t>哈尔滨三九科技发展有限公司</t>
  </si>
  <si>
    <t>（广东）恩平县江鸿制革有限公司</t>
  </si>
  <si>
    <t>伊川杜康酒厂</t>
  </si>
  <si>
    <t>备注</t>
  </si>
  <si>
    <t>账面值</t>
  </si>
  <si>
    <t>计提拨备</t>
  </si>
  <si>
    <t>账面净额</t>
  </si>
  <si>
    <t>价值分析结果</t>
  </si>
  <si>
    <t>实际为租赁项目</t>
  </si>
  <si>
    <t>实际已损失</t>
  </si>
  <si>
    <t>费用</t>
  </si>
  <si>
    <t>实际已无法收回</t>
  </si>
  <si>
    <t>港币折算人民币,实际已损失，同第9项</t>
  </si>
  <si>
    <t>已破产清算，分配财产已收回</t>
  </si>
  <si>
    <t>深圳市昊远投资有限责任公司</t>
  </si>
  <si>
    <t>河北白洋淀温泉城开发集团股份有限公司</t>
  </si>
  <si>
    <t>四川三九健康产业发展公司</t>
  </si>
  <si>
    <t>三九企业集团</t>
  </si>
  <si>
    <t>深圳思拓吉投资管理公司</t>
  </si>
  <si>
    <t>昆仑证券有限公司</t>
  </si>
  <si>
    <t>汉唐证券有限责任公司</t>
  </si>
  <si>
    <t>深圳市益公实业发展有限公司</t>
  </si>
  <si>
    <t>已无法收回</t>
  </si>
  <si>
    <t>实际已损失，已无法收回</t>
  </si>
  <si>
    <t>港币折算为人民币，实际已损失</t>
  </si>
  <si>
    <t>已破产清算</t>
  </si>
  <si>
    <t>实际已损失，无法收回</t>
  </si>
  <si>
    <t>美元折算为人民币，实际已无法收回</t>
  </si>
  <si>
    <t>美元折算为人民币，实际已损失</t>
  </si>
  <si>
    <t>回收率为20.87%</t>
  </si>
  <si>
    <t>回收率为16.21%</t>
  </si>
  <si>
    <t>回收率为22.66%</t>
  </si>
  <si>
    <t>拟打包出售不良资产项目合计</t>
  </si>
  <si>
    <t>股权类不良资产小计</t>
  </si>
  <si>
    <t>一、股权类不良资产</t>
  </si>
  <si>
    <t>二、债权类不良资产</t>
  </si>
  <si>
    <t>债权类不良资产小计</t>
  </si>
  <si>
    <t>其他类不良资产小计</t>
  </si>
  <si>
    <t>三、其他类不良资产</t>
  </si>
  <si>
    <t>深圳市同一投资发展有限公司</t>
  </si>
  <si>
    <t>损失</t>
  </si>
  <si>
    <t>人民币</t>
  </si>
  <si>
    <t>损失</t>
  </si>
  <si>
    <t>人民币</t>
  </si>
  <si>
    <t>根据提供的报表，净资产为负</t>
  </si>
  <si>
    <t>已被当地工商局依法吊销</t>
  </si>
  <si>
    <t>资不抵债，当地法院裁定破产清算</t>
  </si>
  <si>
    <t>资不抵债，该公司股权在益公实业名下</t>
  </si>
  <si>
    <t>可供出售金融资产</t>
  </si>
  <si>
    <t>资不抵债</t>
  </si>
  <si>
    <t>深圳市盛中汉拍卖有限公司</t>
  </si>
  <si>
    <t>根据报表，净资产为负</t>
  </si>
  <si>
    <t>深圳宝安金鹏实业股份有限公司</t>
  </si>
  <si>
    <t>已注销</t>
  </si>
  <si>
    <t>可疑</t>
  </si>
  <si>
    <t>2005年已清算完毕</t>
  </si>
  <si>
    <t>损失</t>
  </si>
  <si>
    <t>人民币</t>
  </si>
  <si>
    <t>实际已损失</t>
  </si>
  <si>
    <t>损失</t>
  </si>
  <si>
    <t>人民币</t>
  </si>
  <si>
    <t>实际已损失</t>
  </si>
  <si>
    <t>费用</t>
  </si>
  <si>
    <t>损失</t>
  </si>
  <si>
    <t>人民币</t>
  </si>
  <si>
    <t>实际已损失</t>
  </si>
  <si>
    <t>无法收回</t>
  </si>
  <si>
    <t>正常</t>
  </si>
  <si>
    <t>三九月光城押金</t>
  </si>
  <si>
    <t>港币</t>
  </si>
  <si>
    <t>港币折算为人民币，实际已损失</t>
  </si>
  <si>
    <t>其他押金</t>
  </si>
  <si>
    <t>张汀江长城卡押金</t>
  </si>
  <si>
    <t>实际已损失</t>
  </si>
  <si>
    <t>市邮电局押金</t>
  </si>
  <si>
    <t>无手续，无法收回</t>
  </si>
  <si>
    <t>手机押金</t>
  </si>
  <si>
    <t>无资料，无法收回</t>
  </si>
  <si>
    <t>损失</t>
  </si>
  <si>
    <t>人民币</t>
  </si>
  <si>
    <t>无法收回</t>
  </si>
  <si>
    <t>荔景长话押金</t>
  </si>
  <si>
    <t>无凭据，无法收回</t>
  </si>
  <si>
    <t>深大通讯押金</t>
  </si>
  <si>
    <t>龙华宝龙山庄项目</t>
  </si>
  <si>
    <t>项目已关停</t>
  </si>
  <si>
    <t>玉翠新村项目</t>
  </si>
  <si>
    <t>该项目已转让</t>
  </si>
  <si>
    <t>惠州东贸集团</t>
  </si>
  <si>
    <t>对抵债房地产评估</t>
  </si>
  <si>
    <t>房屋建筑物（成都新繁房产）</t>
  </si>
  <si>
    <t>实际已损失</t>
  </si>
  <si>
    <t>短期投资</t>
  </si>
  <si>
    <t>逾期贷款</t>
  </si>
  <si>
    <t>已用于抵债但未办理手续，已损失</t>
  </si>
  <si>
    <t>应收租赁款</t>
  </si>
  <si>
    <t>价值分析基准日：2010年2月28日</t>
  </si>
  <si>
    <t>江苏佳源投资有限公司</t>
  </si>
  <si>
    <t>收回股票资产在资产包中剔除</t>
  </si>
  <si>
    <t>深圳市建材集团有限公司</t>
  </si>
  <si>
    <t>收回破产财产30万元及部分股票在资产包剔除</t>
  </si>
  <si>
    <t>收回约148万元现金在资产包剔除</t>
  </si>
  <si>
    <t>标的资产基本情况说明及明细表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</si>
</sst>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.0000_-;\-* #,##0.0000_-;_-* &quot;-&quot;????_-;_-@_-"/>
    <numFmt numFmtId="190" formatCode="_ * #,##0.0_ ;_ * \-#,##0.0_ ;_ * &quot;-&quot;_ ;_ @_ "/>
    <numFmt numFmtId="191" formatCode="_ * #,##0.00_ ;_ * \-#,##0.00_ ;_ * &quot;-&quot;_ ;_ @_ "/>
    <numFmt numFmtId="192" formatCode="_ * #,##0.0000_ ;_ * \-#,##0.0000_ ;_ * &quot;-&quot;????_ ;_ @_ "/>
    <numFmt numFmtId="193" formatCode="_ * #,##0.000_ ;_ * \-#,##0.000_ ;_ * &quot;-&quot;???_ ;_ @_ "/>
    <numFmt numFmtId="194" formatCode="#,##0.00_);[Red]\(#,##0.00\)"/>
  </numFmts>
  <fonts count="2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2"/>
      <name val="黑体"/>
      <family val="0"/>
    </font>
    <font>
      <sz val="12"/>
      <name val="黑体"/>
      <family val="0"/>
    </font>
    <font>
      <sz val="14"/>
      <name val="黑体"/>
      <family val="0"/>
    </font>
    <font>
      <b/>
      <i/>
      <sz val="11"/>
      <name val="宋体"/>
      <family val="0"/>
    </font>
    <font>
      <b/>
      <sz val="12"/>
      <name val="宋体"/>
      <family val="0"/>
    </font>
    <font>
      <b/>
      <sz val="12"/>
      <name val="黑体"/>
      <family val="0"/>
    </font>
    <font>
      <u val="single"/>
      <sz val="8.4"/>
      <color indexed="12"/>
      <name val="宋体"/>
      <family val="0"/>
    </font>
    <font>
      <u val="single"/>
      <sz val="8.4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91" fontId="0" fillId="0" borderId="0" xfId="51" applyNumberFormat="1" applyFont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Alignment="1">
      <alignment vertical="center"/>
    </xf>
    <xf numFmtId="43" fontId="6" fillId="0" borderId="10" xfId="50" applyFont="1" applyFill="1" applyBorder="1" applyAlignment="1">
      <alignment vertical="center"/>
    </xf>
    <xf numFmtId="43" fontId="6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43" fontId="4" fillId="0" borderId="11" xfId="50" applyFont="1" applyFill="1" applyBorder="1" applyAlignment="1">
      <alignment horizontal="center" vertical="center"/>
    </xf>
    <xf numFmtId="191" fontId="4" fillId="0" borderId="11" xfId="51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91" fontId="2" fillId="0" borderId="10" xfId="51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3" fontId="2" fillId="0" borderId="10" xfId="5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91" fontId="2" fillId="0" borderId="10" xfId="51" applyNumberFormat="1" applyFont="1" applyFill="1" applyBorder="1" applyAlignment="1">
      <alignment vertical="center"/>
    </xf>
    <xf numFmtId="191" fontId="2" fillId="0" borderId="10" xfId="51" applyNumberFormat="1" applyFont="1" applyFill="1" applyBorder="1" applyAlignment="1">
      <alignment vertical="center"/>
    </xf>
    <xf numFmtId="43" fontId="0" fillId="0" borderId="0" xfId="50" applyFont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C1">
      <selection activeCell="G115" sqref="G115"/>
    </sheetView>
  </sheetViews>
  <sheetFormatPr defaultColWidth="9.00390625" defaultRowHeight="14.25"/>
  <cols>
    <col min="1" max="1" width="6.50390625" style="0" customWidth="1"/>
    <col min="2" max="2" width="34.125" style="0" customWidth="1"/>
    <col min="3" max="3" width="17.50390625" style="0" customWidth="1"/>
    <col min="4" max="4" width="9.25390625" style="0" customWidth="1"/>
    <col min="5" max="5" width="8.375" style="0" customWidth="1"/>
    <col min="6" max="6" width="20.00390625" style="0" customWidth="1"/>
    <col min="7" max="7" width="19.50390625" style="0" customWidth="1"/>
    <col min="8" max="8" width="18.625" style="0" customWidth="1"/>
    <col min="9" max="9" width="18.875" style="5" customWidth="1"/>
    <col min="10" max="10" width="38.75390625" style="2" customWidth="1"/>
  </cols>
  <sheetData>
    <row r="1" spans="1:10" ht="34.5" customHeight="1">
      <c r="A1" s="26" t="s">
        <v>180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3.25" customHeight="1">
      <c r="A2" s="34" t="s">
        <v>174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40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1" t="s">
        <v>82</v>
      </c>
      <c r="G3" s="11" t="s">
        <v>83</v>
      </c>
      <c r="H3" s="11" t="s">
        <v>84</v>
      </c>
      <c r="I3" s="12" t="s">
        <v>85</v>
      </c>
      <c r="J3" s="10" t="s">
        <v>81</v>
      </c>
    </row>
    <row r="4" spans="1:10" ht="25.5" customHeight="1">
      <c r="A4" s="28" t="s">
        <v>112</v>
      </c>
      <c r="B4" s="29"/>
      <c r="C4" s="29"/>
      <c r="D4" s="29"/>
      <c r="E4" s="29"/>
      <c r="F4" s="29"/>
      <c r="G4" s="29"/>
      <c r="H4" s="29"/>
      <c r="I4" s="29"/>
      <c r="J4" s="30"/>
    </row>
    <row r="5" spans="1:10" ht="24.75" customHeight="1">
      <c r="A5" s="16">
        <v>1</v>
      </c>
      <c r="B5" s="17" t="s">
        <v>16</v>
      </c>
      <c r="C5" s="16" t="s">
        <v>6</v>
      </c>
      <c r="D5" s="16" t="s">
        <v>118</v>
      </c>
      <c r="E5" s="16" t="s">
        <v>121</v>
      </c>
      <c r="F5" s="18">
        <v>42500000</v>
      </c>
      <c r="G5" s="18">
        <f aca="true" t="shared" si="0" ref="G5:G11">F5</f>
        <v>42500000</v>
      </c>
      <c r="H5" s="18">
        <f aca="true" t="shared" si="1" ref="H5:H13">F5-G5</f>
        <v>0</v>
      </c>
      <c r="I5" s="15">
        <v>0</v>
      </c>
      <c r="J5" s="19" t="s">
        <v>122</v>
      </c>
    </row>
    <row r="6" spans="1:10" ht="24.75" customHeight="1">
      <c r="A6" s="16">
        <f>A5+1</f>
        <v>2</v>
      </c>
      <c r="B6" s="17" t="s">
        <v>9</v>
      </c>
      <c r="C6" s="16" t="s">
        <v>6</v>
      </c>
      <c r="D6" s="16" t="s">
        <v>118</v>
      </c>
      <c r="E6" s="16" t="s">
        <v>121</v>
      </c>
      <c r="F6" s="18">
        <v>28436017.61</v>
      </c>
      <c r="G6" s="18">
        <f t="shared" si="0"/>
        <v>28436017.61</v>
      </c>
      <c r="H6" s="18">
        <f t="shared" si="1"/>
        <v>0</v>
      </c>
      <c r="I6" s="15">
        <v>0</v>
      </c>
      <c r="J6" s="19" t="s">
        <v>123</v>
      </c>
    </row>
    <row r="7" spans="1:10" ht="24.75" customHeight="1">
      <c r="A7" s="16">
        <f aca="true" t="shared" si="2" ref="A7:A13">A6+1</f>
        <v>3</v>
      </c>
      <c r="B7" s="17" t="s">
        <v>10</v>
      </c>
      <c r="C7" s="16" t="s">
        <v>6</v>
      </c>
      <c r="D7" s="16" t="s">
        <v>118</v>
      </c>
      <c r="E7" s="16" t="s">
        <v>121</v>
      </c>
      <c r="F7" s="18">
        <v>11700000</v>
      </c>
      <c r="G7" s="18">
        <f t="shared" si="0"/>
        <v>11700000</v>
      </c>
      <c r="H7" s="18">
        <f t="shared" si="1"/>
        <v>0</v>
      </c>
      <c r="I7" s="15">
        <v>0</v>
      </c>
      <c r="J7" s="19" t="s">
        <v>124</v>
      </c>
    </row>
    <row r="8" spans="1:10" ht="24.75" customHeight="1">
      <c r="A8" s="16">
        <f t="shared" si="2"/>
        <v>4</v>
      </c>
      <c r="B8" s="17" t="s">
        <v>11</v>
      </c>
      <c r="C8" s="16" t="s">
        <v>6</v>
      </c>
      <c r="D8" s="16" t="s">
        <v>118</v>
      </c>
      <c r="E8" s="16" t="s">
        <v>121</v>
      </c>
      <c r="F8" s="18">
        <v>3500000</v>
      </c>
      <c r="G8" s="18">
        <f t="shared" si="0"/>
        <v>3500000</v>
      </c>
      <c r="H8" s="18">
        <f t="shared" si="1"/>
        <v>0</v>
      </c>
      <c r="I8" s="15">
        <v>0</v>
      </c>
      <c r="J8" s="19" t="s">
        <v>125</v>
      </c>
    </row>
    <row r="9" spans="1:10" ht="24.75" customHeight="1">
      <c r="A9" s="16">
        <f t="shared" si="2"/>
        <v>5</v>
      </c>
      <c r="B9" s="17" t="s">
        <v>12</v>
      </c>
      <c r="C9" s="16" t="s">
        <v>126</v>
      </c>
      <c r="D9" s="16" t="s">
        <v>118</v>
      </c>
      <c r="E9" s="16" t="s">
        <v>121</v>
      </c>
      <c r="F9" s="18">
        <v>2000000</v>
      </c>
      <c r="G9" s="18">
        <f t="shared" si="0"/>
        <v>2000000</v>
      </c>
      <c r="H9" s="18">
        <f t="shared" si="1"/>
        <v>0</v>
      </c>
      <c r="I9" s="15">
        <v>0</v>
      </c>
      <c r="J9" s="19" t="s">
        <v>127</v>
      </c>
    </row>
    <row r="10" spans="1:10" ht="24.75" customHeight="1">
      <c r="A10" s="16">
        <f t="shared" si="2"/>
        <v>6</v>
      </c>
      <c r="B10" s="17" t="s">
        <v>128</v>
      </c>
      <c r="C10" s="16" t="s">
        <v>6</v>
      </c>
      <c r="D10" s="16" t="s">
        <v>118</v>
      </c>
      <c r="E10" s="16" t="s">
        <v>121</v>
      </c>
      <c r="F10" s="18">
        <v>1000000</v>
      </c>
      <c r="G10" s="18">
        <f t="shared" si="0"/>
        <v>1000000</v>
      </c>
      <c r="H10" s="18">
        <f t="shared" si="1"/>
        <v>0</v>
      </c>
      <c r="I10" s="15">
        <v>0</v>
      </c>
      <c r="J10" s="19" t="s">
        <v>129</v>
      </c>
    </row>
    <row r="11" spans="1:10" ht="24.75" customHeight="1">
      <c r="A11" s="16">
        <f t="shared" si="2"/>
        <v>7</v>
      </c>
      <c r="B11" s="17" t="s">
        <v>130</v>
      </c>
      <c r="C11" s="16" t="s">
        <v>126</v>
      </c>
      <c r="D11" s="16" t="s">
        <v>118</v>
      </c>
      <c r="E11" s="16" t="s">
        <v>121</v>
      </c>
      <c r="F11" s="18">
        <v>897460</v>
      </c>
      <c r="G11" s="18">
        <f t="shared" si="0"/>
        <v>897460</v>
      </c>
      <c r="H11" s="18">
        <f t="shared" si="1"/>
        <v>0</v>
      </c>
      <c r="I11" s="15">
        <v>0</v>
      </c>
      <c r="J11" s="19" t="s">
        <v>131</v>
      </c>
    </row>
    <row r="12" spans="1:10" ht="24.75" customHeight="1">
      <c r="A12" s="16">
        <f t="shared" si="2"/>
        <v>8</v>
      </c>
      <c r="B12" s="17" t="s">
        <v>13</v>
      </c>
      <c r="C12" s="16" t="s">
        <v>126</v>
      </c>
      <c r="D12" s="16" t="s">
        <v>132</v>
      </c>
      <c r="E12" s="16" t="s">
        <v>121</v>
      </c>
      <c r="F12" s="18">
        <v>320000</v>
      </c>
      <c r="G12" s="18">
        <v>160000</v>
      </c>
      <c r="H12" s="18">
        <f t="shared" si="1"/>
        <v>160000</v>
      </c>
      <c r="I12" s="15">
        <v>216020</v>
      </c>
      <c r="J12" s="19"/>
    </row>
    <row r="13" spans="1:10" ht="24.75" customHeight="1">
      <c r="A13" s="16">
        <f t="shared" si="2"/>
        <v>9</v>
      </c>
      <c r="B13" s="17" t="s">
        <v>15</v>
      </c>
      <c r="C13" s="16" t="s">
        <v>126</v>
      </c>
      <c r="D13" s="16" t="s">
        <v>118</v>
      </c>
      <c r="E13" s="16" t="s">
        <v>121</v>
      </c>
      <c r="F13" s="18">
        <v>110000</v>
      </c>
      <c r="G13" s="18">
        <f>F13</f>
        <v>110000</v>
      </c>
      <c r="H13" s="18">
        <f t="shared" si="1"/>
        <v>0</v>
      </c>
      <c r="I13" s="15">
        <v>0</v>
      </c>
      <c r="J13" s="19" t="s">
        <v>133</v>
      </c>
    </row>
    <row r="14" spans="1:10" ht="15" customHeight="1">
      <c r="A14" s="31"/>
      <c r="B14" s="32"/>
      <c r="C14" s="32"/>
      <c r="D14" s="32"/>
      <c r="E14" s="32"/>
      <c r="F14" s="32"/>
      <c r="G14" s="32"/>
      <c r="H14" s="32"/>
      <c r="I14" s="32"/>
      <c r="J14" s="33"/>
    </row>
    <row r="15" spans="1:10" ht="24.75" customHeight="1">
      <c r="A15" s="1"/>
      <c r="B15" s="37" t="s">
        <v>111</v>
      </c>
      <c r="C15" s="38"/>
      <c r="D15" s="1"/>
      <c r="E15" s="1"/>
      <c r="F15" s="8">
        <f>SUM(F5:F13)</f>
        <v>90463477.61</v>
      </c>
      <c r="G15" s="8">
        <f>SUM(G5:G13)</f>
        <v>90303477.61</v>
      </c>
      <c r="H15" s="8">
        <f>SUM(H5:H13)</f>
        <v>160000</v>
      </c>
      <c r="I15" s="8">
        <f>SUM(I5:I13)</f>
        <v>216020</v>
      </c>
      <c r="J15" s="14">
        <f>I15/F15</f>
        <v>0.00238792500252191</v>
      </c>
    </row>
    <row r="16" spans="1:10" ht="16.5" customHeight="1">
      <c r="A16" s="31"/>
      <c r="B16" s="32"/>
      <c r="C16" s="32"/>
      <c r="D16" s="32"/>
      <c r="E16" s="32"/>
      <c r="F16" s="32"/>
      <c r="G16" s="32"/>
      <c r="H16" s="32"/>
      <c r="I16" s="32"/>
      <c r="J16" s="33"/>
    </row>
    <row r="17" spans="1:10" ht="24.75" customHeight="1">
      <c r="A17" s="28" t="s">
        <v>113</v>
      </c>
      <c r="B17" s="29"/>
      <c r="C17" s="29"/>
      <c r="D17" s="29"/>
      <c r="E17" s="29"/>
      <c r="F17" s="29"/>
      <c r="G17" s="29"/>
      <c r="H17" s="29"/>
      <c r="I17" s="29"/>
      <c r="J17" s="30"/>
    </row>
    <row r="18" spans="1:10" ht="24.75" customHeight="1">
      <c r="A18" s="16">
        <v>1</v>
      </c>
      <c r="B18" s="17" t="s">
        <v>175</v>
      </c>
      <c r="C18" s="16" t="str">
        <f>C19</f>
        <v>其他应收款</v>
      </c>
      <c r="D18" s="16" t="str">
        <f>D19</f>
        <v>可疑</v>
      </c>
      <c r="E18" s="16" t="str">
        <f>E19</f>
        <v>人民币</v>
      </c>
      <c r="F18" s="15">
        <v>79704482.34</v>
      </c>
      <c r="G18" s="15">
        <v>45774284.21</v>
      </c>
      <c r="H18" s="15">
        <f>F18-G18</f>
        <v>33930198.13</v>
      </c>
      <c r="I18" s="15">
        <v>53665100</v>
      </c>
      <c r="J18" s="23"/>
    </row>
    <row r="19" spans="1:10" ht="24.75" customHeight="1">
      <c r="A19" s="16">
        <v>2</v>
      </c>
      <c r="B19" s="17" t="s">
        <v>59</v>
      </c>
      <c r="C19" s="16" t="s">
        <v>60</v>
      </c>
      <c r="D19" s="16" t="s">
        <v>14</v>
      </c>
      <c r="E19" s="16" t="s">
        <v>8</v>
      </c>
      <c r="F19" s="18">
        <v>78270407.15</v>
      </c>
      <c r="G19" s="18">
        <v>61932307.15</v>
      </c>
      <c r="H19" s="18">
        <f aca="true" t="shared" si="3" ref="H19:H43">F19-G19</f>
        <v>16338100.000000007</v>
      </c>
      <c r="I19" s="15">
        <f>F19*20.87%</f>
        <v>16335033.972205002</v>
      </c>
      <c r="J19" s="19" t="s">
        <v>107</v>
      </c>
    </row>
    <row r="20" spans="1:10" ht="24.75" customHeight="1">
      <c r="A20" s="16">
        <f>A19+1</f>
        <v>3</v>
      </c>
      <c r="B20" s="17" t="s">
        <v>99</v>
      </c>
      <c r="C20" s="16" t="s">
        <v>21</v>
      </c>
      <c r="D20" s="16" t="s">
        <v>7</v>
      </c>
      <c r="E20" s="16" t="s">
        <v>8</v>
      </c>
      <c r="F20" s="18">
        <v>45471478.56</v>
      </c>
      <c r="G20" s="18">
        <v>45471478.56</v>
      </c>
      <c r="H20" s="18">
        <v>0</v>
      </c>
      <c r="I20" s="15">
        <v>0</v>
      </c>
      <c r="J20" s="19" t="s">
        <v>100</v>
      </c>
    </row>
    <row r="21" spans="1:10" ht="24.75" customHeight="1">
      <c r="A21" s="16">
        <f aca="true" t="shared" si="4" ref="A21:A84">A20+1</f>
        <v>4</v>
      </c>
      <c r="B21" s="17" t="s">
        <v>61</v>
      </c>
      <c r="C21" s="16" t="s">
        <v>62</v>
      </c>
      <c r="D21" s="16" t="s">
        <v>7</v>
      </c>
      <c r="E21" s="16" t="s">
        <v>8</v>
      </c>
      <c r="F21" s="18">
        <v>50000000</v>
      </c>
      <c r="G21" s="18">
        <v>50000000</v>
      </c>
      <c r="H21" s="18">
        <f t="shared" si="3"/>
        <v>0</v>
      </c>
      <c r="I21" s="15">
        <v>0</v>
      </c>
      <c r="J21" s="19" t="s">
        <v>89</v>
      </c>
    </row>
    <row r="22" spans="1:10" ht="24.75" customHeight="1">
      <c r="A22" s="16">
        <f t="shared" si="4"/>
        <v>5</v>
      </c>
      <c r="B22" s="17" t="s">
        <v>5</v>
      </c>
      <c r="C22" s="16" t="s">
        <v>62</v>
      </c>
      <c r="D22" s="16" t="s">
        <v>7</v>
      </c>
      <c r="E22" s="16" t="s">
        <v>8</v>
      </c>
      <c r="F22" s="18">
        <v>45205324.24</v>
      </c>
      <c r="G22" s="18">
        <v>45205324.24</v>
      </c>
      <c r="H22" s="18">
        <f t="shared" si="3"/>
        <v>0</v>
      </c>
      <c r="I22" s="15">
        <v>0</v>
      </c>
      <c r="J22" s="19" t="s">
        <v>86</v>
      </c>
    </row>
    <row r="23" spans="1:10" ht="24.75" customHeight="1">
      <c r="A23" s="16">
        <f t="shared" si="4"/>
        <v>6</v>
      </c>
      <c r="B23" s="17" t="s">
        <v>22</v>
      </c>
      <c r="C23" s="16" t="s">
        <v>21</v>
      </c>
      <c r="D23" s="16" t="s">
        <v>7</v>
      </c>
      <c r="E23" s="16" t="s">
        <v>8</v>
      </c>
      <c r="F23" s="18">
        <v>35117561.04</v>
      </c>
      <c r="G23" s="18">
        <v>35117561.04</v>
      </c>
      <c r="H23" s="18">
        <f t="shared" si="3"/>
        <v>0</v>
      </c>
      <c r="I23" s="20">
        <v>0</v>
      </c>
      <c r="J23" s="19" t="s">
        <v>91</v>
      </c>
    </row>
    <row r="24" spans="1:10" ht="24.75" customHeight="1">
      <c r="A24" s="16">
        <f t="shared" si="4"/>
        <v>7</v>
      </c>
      <c r="B24" s="17" t="s">
        <v>97</v>
      </c>
      <c r="C24" s="16" t="s">
        <v>62</v>
      </c>
      <c r="D24" s="16" t="s">
        <v>7</v>
      </c>
      <c r="E24" s="16" t="s">
        <v>8</v>
      </c>
      <c r="F24" s="18">
        <v>20521126.94</v>
      </c>
      <c r="G24" s="18">
        <v>20521126.94</v>
      </c>
      <c r="H24" s="18">
        <f t="shared" si="3"/>
        <v>0</v>
      </c>
      <c r="I24" s="15">
        <f>G24*1.449%</f>
        <v>297351.1293606</v>
      </c>
      <c r="J24" s="19" t="s">
        <v>103</v>
      </c>
    </row>
    <row r="25" spans="1:10" ht="24.75" customHeight="1">
      <c r="A25" s="16">
        <f t="shared" si="4"/>
        <v>8</v>
      </c>
      <c r="B25" s="17" t="s">
        <v>96</v>
      </c>
      <c r="C25" s="16" t="s">
        <v>21</v>
      </c>
      <c r="D25" s="16" t="s">
        <v>7</v>
      </c>
      <c r="E25" s="16" t="s">
        <v>8</v>
      </c>
      <c r="F25" s="18">
        <v>10670760.77</v>
      </c>
      <c r="G25" s="18">
        <v>10670760.77</v>
      </c>
      <c r="H25" s="18">
        <f t="shared" si="3"/>
        <v>0</v>
      </c>
      <c r="I25" s="21">
        <v>0</v>
      </c>
      <c r="J25" s="19" t="s">
        <v>101</v>
      </c>
    </row>
    <row r="26" spans="1:10" ht="24.75" customHeight="1">
      <c r="A26" s="16">
        <f t="shared" si="4"/>
        <v>9</v>
      </c>
      <c r="B26" s="17" t="s">
        <v>63</v>
      </c>
      <c r="C26" s="16" t="s">
        <v>62</v>
      </c>
      <c r="D26" s="16" t="s">
        <v>7</v>
      </c>
      <c r="E26" s="16" t="s">
        <v>8</v>
      </c>
      <c r="F26" s="18">
        <v>10000000</v>
      </c>
      <c r="G26" s="18">
        <v>10000000</v>
      </c>
      <c r="H26" s="18">
        <f t="shared" si="3"/>
        <v>0</v>
      </c>
      <c r="I26" s="15">
        <v>0</v>
      </c>
      <c r="J26" s="19" t="s">
        <v>89</v>
      </c>
    </row>
    <row r="27" spans="1:10" s="6" customFormat="1" ht="24.75" customHeight="1">
      <c r="A27" s="16">
        <f t="shared" si="4"/>
        <v>10</v>
      </c>
      <c r="B27" s="17" t="s">
        <v>117</v>
      </c>
      <c r="C27" s="16" t="s">
        <v>21</v>
      </c>
      <c r="D27" s="16" t="s">
        <v>7</v>
      </c>
      <c r="E27" s="16" t="s">
        <v>8</v>
      </c>
      <c r="F27" s="18">
        <v>10000000</v>
      </c>
      <c r="G27" s="18">
        <v>10000000</v>
      </c>
      <c r="H27" s="18">
        <f t="shared" si="3"/>
        <v>0</v>
      </c>
      <c r="I27" s="15">
        <f>G27*10%</f>
        <v>1000000</v>
      </c>
      <c r="J27" s="24" t="s">
        <v>176</v>
      </c>
    </row>
    <row r="28" spans="1:10" ht="24.75" customHeight="1">
      <c r="A28" s="16">
        <f t="shared" si="4"/>
        <v>11</v>
      </c>
      <c r="B28" s="17" t="s">
        <v>23</v>
      </c>
      <c r="C28" s="16" t="s">
        <v>173</v>
      </c>
      <c r="D28" s="16" t="s">
        <v>7</v>
      </c>
      <c r="E28" s="16" t="s">
        <v>8</v>
      </c>
      <c r="F28" s="18">
        <v>9000000</v>
      </c>
      <c r="G28" s="18">
        <v>9000000</v>
      </c>
      <c r="H28" s="18">
        <f t="shared" si="3"/>
        <v>0</v>
      </c>
      <c r="I28" s="15">
        <v>0</v>
      </c>
      <c r="J28" s="19" t="s">
        <v>87</v>
      </c>
    </row>
    <row r="29" spans="1:10" ht="24.75" customHeight="1">
      <c r="A29" s="16">
        <f t="shared" si="4"/>
        <v>12</v>
      </c>
      <c r="B29" s="17" t="s">
        <v>24</v>
      </c>
      <c r="C29" s="16" t="s">
        <v>21</v>
      </c>
      <c r="D29" s="16" t="s">
        <v>7</v>
      </c>
      <c r="E29" s="16" t="s">
        <v>8</v>
      </c>
      <c r="F29" s="18">
        <v>8294183.22</v>
      </c>
      <c r="G29" s="18">
        <v>8294183.22</v>
      </c>
      <c r="H29" s="18">
        <f t="shared" si="3"/>
        <v>0</v>
      </c>
      <c r="I29" s="15">
        <v>0</v>
      </c>
      <c r="J29" s="19" t="s">
        <v>87</v>
      </c>
    </row>
    <row r="30" spans="1:10" ht="24.75" customHeight="1">
      <c r="A30" s="16">
        <f t="shared" si="4"/>
        <v>13</v>
      </c>
      <c r="B30" s="17" t="s">
        <v>70</v>
      </c>
      <c r="C30" s="16" t="s">
        <v>71</v>
      </c>
      <c r="D30" s="16" t="s">
        <v>7</v>
      </c>
      <c r="E30" s="16" t="s">
        <v>8</v>
      </c>
      <c r="F30" s="18">
        <v>7049244.4</v>
      </c>
      <c r="G30" s="18">
        <v>7049244.4</v>
      </c>
      <c r="H30" s="18">
        <f t="shared" si="3"/>
        <v>0</v>
      </c>
      <c r="I30" s="21">
        <v>0</v>
      </c>
      <c r="J30" s="19" t="s">
        <v>87</v>
      </c>
    </row>
    <row r="31" spans="1:10" ht="24.75" customHeight="1">
      <c r="A31" s="16">
        <f t="shared" si="4"/>
        <v>14</v>
      </c>
      <c r="B31" s="17" t="s">
        <v>92</v>
      </c>
      <c r="C31" s="16" t="s">
        <v>62</v>
      </c>
      <c r="D31" s="16" t="s">
        <v>7</v>
      </c>
      <c r="E31" s="16" t="s">
        <v>8</v>
      </c>
      <c r="F31" s="18">
        <v>5316586.82</v>
      </c>
      <c r="G31" s="18">
        <v>5316586.82</v>
      </c>
      <c r="H31" s="18">
        <f t="shared" si="3"/>
        <v>0</v>
      </c>
      <c r="I31" s="18">
        <v>1204700</v>
      </c>
      <c r="J31" s="19" t="s">
        <v>109</v>
      </c>
    </row>
    <row r="32" spans="1:10" ht="24.75" customHeight="1">
      <c r="A32" s="16">
        <f t="shared" si="4"/>
        <v>15</v>
      </c>
      <c r="B32" s="17" t="s">
        <v>64</v>
      </c>
      <c r="C32" s="16" t="s">
        <v>62</v>
      </c>
      <c r="D32" s="16" t="s">
        <v>7</v>
      </c>
      <c r="E32" s="16" t="s">
        <v>8</v>
      </c>
      <c r="F32" s="18">
        <v>4900000</v>
      </c>
      <c r="G32" s="18">
        <v>4900000</v>
      </c>
      <c r="H32" s="18">
        <f t="shared" si="3"/>
        <v>0</v>
      </c>
      <c r="I32" s="15">
        <v>0</v>
      </c>
      <c r="J32" s="19" t="s">
        <v>104</v>
      </c>
    </row>
    <row r="33" spans="1:10" ht="24.75" customHeight="1">
      <c r="A33" s="16">
        <f t="shared" si="4"/>
        <v>16</v>
      </c>
      <c r="B33" s="17" t="s">
        <v>93</v>
      </c>
      <c r="C33" s="16" t="s">
        <v>71</v>
      </c>
      <c r="D33" s="16" t="s">
        <v>7</v>
      </c>
      <c r="E33" s="16" t="s">
        <v>8</v>
      </c>
      <c r="F33" s="18">
        <v>4650560</v>
      </c>
      <c r="G33" s="18">
        <v>4650560</v>
      </c>
      <c r="H33" s="18">
        <f t="shared" si="3"/>
        <v>0</v>
      </c>
      <c r="I33" s="18">
        <v>753700</v>
      </c>
      <c r="J33" s="19" t="s">
        <v>108</v>
      </c>
    </row>
    <row r="34" spans="1:10" ht="24.75" customHeight="1">
      <c r="A34" s="16">
        <f t="shared" si="4"/>
        <v>17</v>
      </c>
      <c r="B34" s="17" t="s">
        <v>26</v>
      </c>
      <c r="C34" s="16" t="s">
        <v>21</v>
      </c>
      <c r="D34" s="16" t="s">
        <v>7</v>
      </c>
      <c r="E34" s="16" t="s">
        <v>8</v>
      </c>
      <c r="F34" s="18">
        <v>3000000</v>
      </c>
      <c r="G34" s="18">
        <v>3000000</v>
      </c>
      <c r="H34" s="18">
        <f t="shared" si="3"/>
        <v>0</v>
      </c>
      <c r="I34" s="15">
        <v>1350000</v>
      </c>
      <c r="J34" s="24" t="s">
        <v>179</v>
      </c>
    </row>
    <row r="35" spans="1:10" ht="24.75" customHeight="1">
      <c r="A35" s="16">
        <f t="shared" si="4"/>
        <v>18</v>
      </c>
      <c r="B35" s="17" t="s">
        <v>72</v>
      </c>
      <c r="C35" s="16" t="s">
        <v>71</v>
      </c>
      <c r="D35" s="16" t="s">
        <v>7</v>
      </c>
      <c r="E35" s="16" t="s">
        <v>8</v>
      </c>
      <c r="F35" s="18">
        <v>3000000</v>
      </c>
      <c r="G35" s="18">
        <v>3000000</v>
      </c>
      <c r="H35" s="18">
        <f t="shared" si="3"/>
        <v>0</v>
      </c>
      <c r="I35" s="21">
        <v>0</v>
      </c>
      <c r="J35" s="19" t="s">
        <v>87</v>
      </c>
    </row>
    <row r="36" spans="1:10" ht="24.75" customHeight="1">
      <c r="A36" s="16">
        <f t="shared" si="4"/>
        <v>19</v>
      </c>
      <c r="B36" s="17" t="s">
        <v>27</v>
      </c>
      <c r="C36" s="16" t="s">
        <v>21</v>
      </c>
      <c r="D36" s="16" t="s">
        <v>7</v>
      </c>
      <c r="E36" s="16" t="s">
        <v>8</v>
      </c>
      <c r="F36" s="18">
        <v>2870358.19</v>
      </c>
      <c r="G36" s="18">
        <v>2870358.19</v>
      </c>
      <c r="H36" s="18">
        <f t="shared" si="3"/>
        <v>0</v>
      </c>
      <c r="I36" s="15">
        <v>0</v>
      </c>
      <c r="J36" s="19" t="s">
        <v>87</v>
      </c>
    </row>
    <row r="37" spans="1:10" ht="24.75" customHeight="1">
      <c r="A37" s="16">
        <f t="shared" si="4"/>
        <v>20</v>
      </c>
      <c r="B37" s="17" t="s">
        <v>28</v>
      </c>
      <c r="C37" s="16" t="s">
        <v>21</v>
      </c>
      <c r="D37" s="16" t="s">
        <v>7</v>
      </c>
      <c r="E37" s="16" t="s">
        <v>8</v>
      </c>
      <c r="F37" s="18">
        <v>2479380</v>
      </c>
      <c r="G37" s="18">
        <v>2479380</v>
      </c>
      <c r="H37" s="18">
        <f t="shared" si="3"/>
        <v>0</v>
      </c>
      <c r="I37" s="15">
        <v>0</v>
      </c>
      <c r="J37" s="19" t="s">
        <v>87</v>
      </c>
    </row>
    <row r="38" spans="1:10" ht="24.75" customHeight="1">
      <c r="A38" s="16">
        <f t="shared" si="4"/>
        <v>21</v>
      </c>
      <c r="B38" s="17" t="s">
        <v>65</v>
      </c>
      <c r="C38" s="16" t="s">
        <v>62</v>
      </c>
      <c r="D38" s="16" t="s">
        <v>7</v>
      </c>
      <c r="E38" s="16" t="s">
        <v>8</v>
      </c>
      <c r="F38" s="18">
        <v>2466255.17</v>
      </c>
      <c r="G38" s="18">
        <v>2466255.17</v>
      </c>
      <c r="H38" s="18">
        <f t="shared" si="3"/>
        <v>0</v>
      </c>
      <c r="I38" s="15">
        <v>0</v>
      </c>
      <c r="J38" s="19" t="s">
        <v>105</v>
      </c>
    </row>
    <row r="39" spans="1:10" ht="24.75" customHeight="1">
      <c r="A39" s="16">
        <f t="shared" si="4"/>
        <v>22</v>
      </c>
      <c r="B39" s="17" t="s">
        <v>73</v>
      </c>
      <c r="C39" s="16" t="s">
        <v>71</v>
      </c>
      <c r="D39" s="16" t="s">
        <v>7</v>
      </c>
      <c r="E39" s="16" t="s">
        <v>8</v>
      </c>
      <c r="F39" s="18">
        <v>2250000</v>
      </c>
      <c r="G39" s="18">
        <v>2250000</v>
      </c>
      <c r="H39" s="18">
        <f t="shared" si="3"/>
        <v>0</v>
      </c>
      <c r="I39" s="15">
        <v>0</v>
      </c>
      <c r="J39" s="19" t="s">
        <v>87</v>
      </c>
    </row>
    <row r="40" spans="1:10" ht="24.75" customHeight="1">
      <c r="A40" s="16">
        <f t="shared" si="4"/>
        <v>23</v>
      </c>
      <c r="B40" s="17" t="s">
        <v>29</v>
      </c>
      <c r="C40" s="16" t="s">
        <v>21</v>
      </c>
      <c r="D40" s="16" t="s">
        <v>7</v>
      </c>
      <c r="E40" s="16" t="s">
        <v>8</v>
      </c>
      <c r="F40" s="18">
        <v>2242021.46</v>
      </c>
      <c r="G40" s="18">
        <v>2242021.46</v>
      </c>
      <c r="H40" s="18">
        <f t="shared" si="3"/>
        <v>0</v>
      </c>
      <c r="I40" s="15">
        <v>0</v>
      </c>
      <c r="J40" s="19" t="s">
        <v>87</v>
      </c>
    </row>
    <row r="41" spans="1:10" ht="24.75" customHeight="1">
      <c r="A41" s="16">
        <f t="shared" si="4"/>
        <v>24</v>
      </c>
      <c r="B41" s="17" t="s">
        <v>98</v>
      </c>
      <c r="C41" s="16" t="s">
        <v>62</v>
      </c>
      <c r="D41" s="16" t="s">
        <v>7</v>
      </c>
      <c r="E41" s="16" t="s">
        <v>8</v>
      </c>
      <c r="F41" s="18">
        <v>2034451.89</v>
      </c>
      <c r="G41" s="18">
        <v>2034451.89</v>
      </c>
      <c r="H41" s="18">
        <f t="shared" si="3"/>
        <v>0</v>
      </c>
      <c r="I41" s="15">
        <v>0</v>
      </c>
      <c r="J41" s="24" t="s">
        <v>178</v>
      </c>
    </row>
    <row r="42" spans="1:10" ht="24.75" customHeight="1">
      <c r="A42" s="16">
        <f t="shared" si="4"/>
        <v>25</v>
      </c>
      <c r="B42" s="17" t="s">
        <v>11</v>
      </c>
      <c r="C42" s="16" t="s">
        <v>71</v>
      </c>
      <c r="D42" s="16" t="s">
        <v>7</v>
      </c>
      <c r="E42" s="16" t="s">
        <v>8</v>
      </c>
      <c r="F42" s="18">
        <v>2000000</v>
      </c>
      <c r="G42" s="18">
        <v>2000000</v>
      </c>
      <c r="H42" s="18">
        <f t="shared" si="3"/>
        <v>0</v>
      </c>
      <c r="I42" s="15">
        <v>0</v>
      </c>
      <c r="J42" s="19" t="s">
        <v>87</v>
      </c>
    </row>
    <row r="43" spans="1:10" ht="24.75" customHeight="1">
      <c r="A43" s="16">
        <f t="shared" si="4"/>
        <v>26</v>
      </c>
      <c r="B43" s="25" t="s">
        <v>177</v>
      </c>
      <c r="C43" s="16" t="s">
        <v>21</v>
      </c>
      <c r="D43" s="16" t="s">
        <v>7</v>
      </c>
      <c r="E43" s="16" t="s">
        <v>8</v>
      </c>
      <c r="F43" s="18">
        <v>1758600</v>
      </c>
      <c r="G43" s="18">
        <v>1758600</v>
      </c>
      <c r="H43" s="18">
        <f t="shared" si="3"/>
        <v>0</v>
      </c>
      <c r="I43" s="15">
        <v>0</v>
      </c>
      <c r="J43" s="19" t="s">
        <v>90</v>
      </c>
    </row>
    <row r="44" spans="1:10" ht="24.75" customHeight="1">
      <c r="A44" s="16">
        <f t="shared" si="4"/>
        <v>27</v>
      </c>
      <c r="B44" s="17" t="s">
        <v>75</v>
      </c>
      <c r="C44" s="16" t="s">
        <v>71</v>
      </c>
      <c r="D44" s="16" t="s">
        <v>7</v>
      </c>
      <c r="E44" s="16" t="s">
        <v>8</v>
      </c>
      <c r="F44" s="18">
        <v>1160573</v>
      </c>
      <c r="G44" s="18">
        <v>1160573</v>
      </c>
      <c r="H44" s="18">
        <f aca="true" t="shared" si="5" ref="H44:H72">F44-G44</f>
        <v>0</v>
      </c>
      <c r="I44" s="15">
        <v>0</v>
      </c>
      <c r="J44" s="19" t="s">
        <v>106</v>
      </c>
    </row>
    <row r="45" spans="1:10" ht="24.75" customHeight="1">
      <c r="A45" s="16">
        <f t="shared" si="4"/>
        <v>28</v>
      </c>
      <c r="B45" s="17" t="s">
        <v>31</v>
      </c>
      <c r="C45" s="16" t="s">
        <v>21</v>
      </c>
      <c r="D45" s="16" t="s">
        <v>7</v>
      </c>
      <c r="E45" s="16" t="s">
        <v>8</v>
      </c>
      <c r="F45" s="18">
        <v>1140053.37</v>
      </c>
      <c r="G45" s="18">
        <v>1140053.37</v>
      </c>
      <c r="H45" s="18">
        <f t="shared" si="5"/>
        <v>0</v>
      </c>
      <c r="I45" s="15">
        <v>0</v>
      </c>
      <c r="J45" s="19" t="s">
        <v>87</v>
      </c>
    </row>
    <row r="46" spans="1:10" ht="24.75" customHeight="1">
      <c r="A46" s="16">
        <f t="shared" si="4"/>
        <v>29</v>
      </c>
      <c r="B46" s="17" t="s">
        <v>74</v>
      </c>
      <c r="C46" s="16" t="s">
        <v>71</v>
      </c>
      <c r="D46" s="16" t="s">
        <v>7</v>
      </c>
      <c r="E46" s="16" t="s">
        <v>8</v>
      </c>
      <c r="F46" s="18">
        <v>1033745.1</v>
      </c>
      <c r="G46" s="18">
        <v>1033745.1</v>
      </c>
      <c r="H46" s="18">
        <f t="shared" si="5"/>
        <v>0</v>
      </c>
      <c r="I46" s="15">
        <v>0</v>
      </c>
      <c r="J46" s="19" t="s">
        <v>106</v>
      </c>
    </row>
    <row r="47" spans="1:10" ht="24.75" customHeight="1">
      <c r="A47" s="16">
        <f t="shared" si="4"/>
        <v>30</v>
      </c>
      <c r="B47" s="17" t="s">
        <v>66</v>
      </c>
      <c r="C47" s="16" t="s">
        <v>62</v>
      </c>
      <c r="D47" s="16" t="s">
        <v>7</v>
      </c>
      <c r="E47" s="16" t="s">
        <v>8</v>
      </c>
      <c r="F47" s="18">
        <v>800000</v>
      </c>
      <c r="G47" s="18">
        <v>800000</v>
      </c>
      <c r="H47" s="18">
        <f t="shared" si="5"/>
        <v>0</v>
      </c>
      <c r="I47" s="15">
        <v>0</v>
      </c>
      <c r="J47" s="19" t="s">
        <v>87</v>
      </c>
    </row>
    <row r="48" spans="1:10" ht="24.75" customHeight="1">
      <c r="A48" s="16">
        <f t="shared" si="4"/>
        <v>31</v>
      </c>
      <c r="B48" s="17" t="s">
        <v>32</v>
      </c>
      <c r="C48" s="16" t="s">
        <v>21</v>
      </c>
      <c r="D48" s="16" t="s">
        <v>7</v>
      </c>
      <c r="E48" s="16" t="s">
        <v>8</v>
      </c>
      <c r="F48" s="18">
        <v>600946.11</v>
      </c>
      <c r="G48" s="18">
        <v>600946.11</v>
      </c>
      <c r="H48" s="18">
        <f t="shared" si="5"/>
        <v>0</v>
      </c>
      <c r="I48" s="15">
        <v>0</v>
      </c>
      <c r="J48" s="19" t="s">
        <v>87</v>
      </c>
    </row>
    <row r="49" spans="1:10" ht="24.75" customHeight="1">
      <c r="A49" s="16">
        <f t="shared" si="4"/>
        <v>32</v>
      </c>
      <c r="B49" s="17" t="s">
        <v>67</v>
      </c>
      <c r="C49" s="16" t="s">
        <v>62</v>
      </c>
      <c r="D49" s="16" t="s">
        <v>7</v>
      </c>
      <c r="E49" s="16" t="s">
        <v>8</v>
      </c>
      <c r="F49" s="18">
        <v>550000</v>
      </c>
      <c r="G49" s="18">
        <v>550000</v>
      </c>
      <c r="H49" s="18">
        <f t="shared" si="5"/>
        <v>0</v>
      </c>
      <c r="I49" s="15">
        <v>0</v>
      </c>
      <c r="J49" s="19" t="s">
        <v>87</v>
      </c>
    </row>
    <row r="50" spans="1:10" s="6" customFormat="1" ht="24.75" customHeight="1">
      <c r="A50" s="16">
        <f t="shared" si="4"/>
        <v>33</v>
      </c>
      <c r="B50" s="17" t="s">
        <v>33</v>
      </c>
      <c r="C50" s="16" t="s">
        <v>21</v>
      </c>
      <c r="D50" s="16" t="s">
        <v>7</v>
      </c>
      <c r="E50" s="16" t="s">
        <v>8</v>
      </c>
      <c r="F50" s="18">
        <v>530844.45</v>
      </c>
      <c r="G50" s="18">
        <v>530844.45</v>
      </c>
      <c r="H50" s="18">
        <f t="shared" si="5"/>
        <v>0</v>
      </c>
      <c r="I50" s="15">
        <v>0</v>
      </c>
      <c r="J50" s="19" t="s">
        <v>87</v>
      </c>
    </row>
    <row r="51" spans="1:10" ht="24.75" customHeight="1">
      <c r="A51" s="16">
        <f t="shared" si="4"/>
        <v>34</v>
      </c>
      <c r="B51" s="17" t="s">
        <v>34</v>
      </c>
      <c r="C51" s="16" t="s">
        <v>21</v>
      </c>
      <c r="D51" s="16" t="s">
        <v>7</v>
      </c>
      <c r="E51" s="16" t="s">
        <v>8</v>
      </c>
      <c r="F51" s="18">
        <v>418760</v>
      </c>
      <c r="G51" s="18">
        <v>418760</v>
      </c>
      <c r="H51" s="18">
        <f t="shared" si="5"/>
        <v>0</v>
      </c>
      <c r="I51" s="15">
        <v>0</v>
      </c>
      <c r="J51" s="19" t="s">
        <v>88</v>
      </c>
    </row>
    <row r="52" spans="1:10" ht="24.75" customHeight="1">
      <c r="A52" s="16">
        <f t="shared" si="4"/>
        <v>35</v>
      </c>
      <c r="B52" s="17" t="s">
        <v>68</v>
      </c>
      <c r="C52" s="16" t="s">
        <v>62</v>
      </c>
      <c r="D52" s="16" t="s">
        <v>7</v>
      </c>
      <c r="E52" s="16" t="s">
        <v>8</v>
      </c>
      <c r="F52" s="18">
        <v>347461.41</v>
      </c>
      <c r="G52" s="18">
        <v>347461.41</v>
      </c>
      <c r="H52" s="18">
        <f t="shared" si="5"/>
        <v>0</v>
      </c>
      <c r="I52" s="15">
        <v>0</v>
      </c>
      <c r="J52" s="19" t="s">
        <v>87</v>
      </c>
    </row>
    <row r="53" spans="1:10" ht="24.75" customHeight="1">
      <c r="A53" s="16">
        <f t="shared" si="4"/>
        <v>36</v>
      </c>
      <c r="B53" s="17" t="s">
        <v>35</v>
      </c>
      <c r="C53" s="16" t="s">
        <v>21</v>
      </c>
      <c r="D53" s="16" t="s">
        <v>7</v>
      </c>
      <c r="E53" s="16" t="s">
        <v>8</v>
      </c>
      <c r="F53" s="18">
        <v>341298.28</v>
      </c>
      <c r="G53" s="18">
        <v>341298.28</v>
      </c>
      <c r="H53" s="18">
        <f t="shared" si="5"/>
        <v>0</v>
      </c>
      <c r="I53" s="15">
        <v>0</v>
      </c>
      <c r="J53" s="19" t="s">
        <v>87</v>
      </c>
    </row>
    <row r="54" spans="1:10" ht="24.75" customHeight="1">
      <c r="A54" s="16">
        <f t="shared" si="4"/>
        <v>37</v>
      </c>
      <c r="B54" s="17" t="s">
        <v>76</v>
      </c>
      <c r="C54" s="16" t="s">
        <v>71</v>
      </c>
      <c r="D54" s="16" t="s">
        <v>7</v>
      </c>
      <c r="E54" s="16" t="s">
        <v>8</v>
      </c>
      <c r="F54" s="18">
        <v>328786.51</v>
      </c>
      <c r="G54" s="18">
        <v>328786.51</v>
      </c>
      <c r="H54" s="18">
        <f t="shared" si="5"/>
        <v>0</v>
      </c>
      <c r="I54" s="21">
        <v>0</v>
      </c>
      <c r="J54" s="19" t="s">
        <v>106</v>
      </c>
    </row>
    <row r="55" spans="1:10" ht="24.75" customHeight="1">
      <c r="A55" s="16">
        <f t="shared" si="4"/>
        <v>38</v>
      </c>
      <c r="B55" s="17" t="s">
        <v>36</v>
      </c>
      <c r="C55" s="16" t="s">
        <v>21</v>
      </c>
      <c r="D55" s="16" t="s">
        <v>7</v>
      </c>
      <c r="E55" s="16" t="s">
        <v>8</v>
      </c>
      <c r="F55" s="18">
        <v>300000</v>
      </c>
      <c r="G55" s="18">
        <v>300000</v>
      </c>
      <c r="H55" s="18">
        <f t="shared" si="5"/>
        <v>0</v>
      </c>
      <c r="I55" s="15">
        <v>0</v>
      </c>
      <c r="J55" s="19" t="s">
        <v>88</v>
      </c>
    </row>
    <row r="56" spans="1:10" ht="24.75" customHeight="1">
      <c r="A56" s="16">
        <f t="shared" si="4"/>
        <v>39</v>
      </c>
      <c r="B56" s="17" t="s">
        <v>77</v>
      </c>
      <c r="C56" s="16" t="s">
        <v>71</v>
      </c>
      <c r="D56" s="16" t="s">
        <v>7</v>
      </c>
      <c r="E56" s="16" t="s">
        <v>8</v>
      </c>
      <c r="F56" s="18">
        <v>300000</v>
      </c>
      <c r="G56" s="18">
        <v>300000</v>
      </c>
      <c r="H56" s="18">
        <f t="shared" si="5"/>
        <v>0</v>
      </c>
      <c r="I56" s="15">
        <v>0</v>
      </c>
      <c r="J56" s="19" t="s">
        <v>87</v>
      </c>
    </row>
    <row r="57" spans="1:10" ht="24.75" customHeight="1">
      <c r="A57" s="16">
        <f t="shared" si="4"/>
        <v>40</v>
      </c>
      <c r="B57" s="17" t="s">
        <v>37</v>
      </c>
      <c r="C57" s="16" t="s">
        <v>21</v>
      </c>
      <c r="D57" s="16" t="s">
        <v>7</v>
      </c>
      <c r="E57" s="16" t="s">
        <v>8</v>
      </c>
      <c r="F57" s="18">
        <v>275703.02</v>
      </c>
      <c r="G57" s="18">
        <v>275703.02</v>
      </c>
      <c r="H57" s="18">
        <f t="shared" si="5"/>
        <v>0</v>
      </c>
      <c r="I57" s="15">
        <v>0</v>
      </c>
      <c r="J57" s="19" t="s">
        <v>87</v>
      </c>
    </row>
    <row r="58" spans="1:10" ht="24.75" customHeight="1">
      <c r="A58" s="16">
        <f t="shared" si="4"/>
        <v>41</v>
      </c>
      <c r="B58" s="17" t="s">
        <v>38</v>
      </c>
      <c r="C58" s="16" t="s">
        <v>21</v>
      </c>
      <c r="D58" s="16" t="s">
        <v>7</v>
      </c>
      <c r="E58" s="16" t="s">
        <v>8</v>
      </c>
      <c r="F58" s="18">
        <v>259231.01</v>
      </c>
      <c r="G58" s="18">
        <v>259231.01</v>
      </c>
      <c r="H58" s="18">
        <f t="shared" si="5"/>
        <v>0</v>
      </c>
      <c r="I58" s="15">
        <v>0</v>
      </c>
      <c r="J58" s="19" t="s">
        <v>87</v>
      </c>
    </row>
    <row r="59" spans="1:10" ht="24.75" customHeight="1">
      <c r="A59" s="16">
        <f t="shared" si="4"/>
        <v>42</v>
      </c>
      <c r="B59" s="17" t="s">
        <v>78</v>
      </c>
      <c r="C59" s="16" t="s">
        <v>71</v>
      </c>
      <c r="D59" s="16" t="s">
        <v>7</v>
      </c>
      <c r="E59" s="16" t="s">
        <v>8</v>
      </c>
      <c r="F59" s="18">
        <v>250000</v>
      </c>
      <c r="G59" s="18">
        <v>250000</v>
      </c>
      <c r="H59" s="18">
        <f t="shared" si="5"/>
        <v>0</v>
      </c>
      <c r="I59" s="15">
        <v>0</v>
      </c>
      <c r="J59" s="19" t="s">
        <v>87</v>
      </c>
    </row>
    <row r="60" spans="1:10" ht="24.75" customHeight="1">
      <c r="A60" s="16">
        <f t="shared" si="4"/>
        <v>43</v>
      </c>
      <c r="B60" s="17" t="s">
        <v>39</v>
      </c>
      <c r="C60" s="16" t="s">
        <v>21</v>
      </c>
      <c r="D60" s="16" t="s">
        <v>7</v>
      </c>
      <c r="E60" s="16" t="s">
        <v>8</v>
      </c>
      <c r="F60" s="18">
        <v>217097.1</v>
      </c>
      <c r="G60" s="18">
        <v>217097.1</v>
      </c>
      <c r="H60" s="18">
        <f t="shared" si="5"/>
        <v>0</v>
      </c>
      <c r="I60" s="15">
        <v>0</v>
      </c>
      <c r="J60" s="19" t="s">
        <v>87</v>
      </c>
    </row>
    <row r="61" spans="1:10" ht="24.75" customHeight="1">
      <c r="A61" s="16">
        <f t="shared" si="4"/>
        <v>44</v>
      </c>
      <c r="B61" s="17" t="s">
        <v>79</v>
      </c>
      <c r="C61" s="16" t="s">
        <v>71</v>
      </c>
      <c r="D61" s="16" t="s">
        <v>7</v>
      </c>
      <c r="E61" s="16" t="s">
        <v>8</v>
      </c>
      <c r="F61" s="18">
        <v>193819.91</v>
      </c>
      <c r="G61" s="18">
        <v>193819.91</v>
      </c>
      <c r="H61" s="18">
        <f t="shared" si="5"/>
        <v>0</v>
      </c>
      <c r="I61" s="15">
        <v>0</v>
      </c>
      <c r="J61" s="19" t="s">
        <v>87</v>
      </c>
    </row>
    <row r="62" spans="1:10" ht="24.75" customHeight="1">
      <c r="A62" s="16">
        <f t="shared" si="4"/>
        <v>45</v>
      </c>
      <c r="B62" s="17" t="s">
        <v>40</v>
      </c>
      <c r="C62" s="16" t="s">
        <v>21</v>
      </c>
      <c r="D62" s="16" t="s">
        <v>7</v>
      </c>
      <c r="E62" s="16" t="s">
        <v>8</v>
      </c>
      <c r="F62" s="18">
        <v>189396.32</v>
      </c>
      <c r="G62" s="18">
        <v>189396.32</v>
      </c>
      <c r="H62" s="18">
        <f t="shared" si="5"/>
        <v>0</v>
      </c>
      <c r="I62" s="15">
        <v>0</v>
      </c>
      <c r="J62" s="19" t="s">
        <v>87</v>
      </c>
    </row>
    <row r="63" spans="1:10" ht="24.75" customHeight="1">
      <c r="A63" s="16">
        <f t="shared" si="4"/>
        <v>46</v>
      </c>
      <c r="B63" s="17" t="s">
        <v>41</v>
      </c>
      <c r="C63" s="16" t="s">
        <v>21</v>
      </c>
      <c r="D63" s="16" t="s">
        <v>7</v>
      </c>
      <c r="E63" s="16" t="s">
        <v>30</v>
      </c>
      <c r="F63" s="18">
        <v>186376.43</v>
      </c>
      <c r="G63" s="18">
        <v>186376.43</v>
      </c>
      <c r="H63" s="18">
        <f t="shared" si="5"/>
        <v>0</v>
      </c>
      <c r="I63" s="15">
        <v>0</v>
      </c>
      <c r="J63" s="19" t="s">
        <v>102</v>
      </c>
    </row>
    <row r="64" spans="1:10" ht="24.75" customHeight="1">
      <c r="A64" s="16">
        <f t="shared" si="4"/>
        <v>47</v>
      </c>
      <c r="B64" s="17" t="s">
        <v>80</v>
      </c>
      <c r="C64" s="16" t="s">
        <v>71</v>
      </c>
      <c r="D64" s="16" t="s">
        <v>7</v>
      </c>
      <c r="E64" s="16" t="s">
        <v>8</v>
      </c>
      <c r="F64" s="18">
        <v>150000</v>
      </c>
      <c r="G64" s="18">
        <v>150000</v>
      </c>
      <c r="H64" s="18">
        <f t="shared" si="5"/>
        <v>0</v>
      </c>
      <c r="I64" s="15">
        <v>0</v>
      </c>
      <c r="J64" s="19" t="s">
        <v>87</v>
      </c>
    </row>
    <row r="65" spans="1:10" ht="24.75" customHeight="1">
      <c r="A65" s="16">
        <f t="shared" si="4"/>
        <v>48</v>
      </c>
      <c r="B65" s="17" t="s">
        <v>42</v>
      </c>
      <c r="C65" s="16" t="s">
        <v>21</v>
      </c>
      <c r="D65" s="16" t="s">
        <v>7</v>
      </c>
      <c r="E65" s="16" t="s">
        <v>8</v>
      </c>
      <c r="F65" s="18">
        <v>139822</v>
      </c>
      <c r="G65" s="18">
        <v>139822</v>
      </c>
      <c r="H65" s="18">
        <f t="shared" si="5"/>
        <v>0</v>
      </c>
      <c r="I65" s="15">
        <v>0</v>
      </c>
      <c r="J65" s="19" t="s">
        <v>87</v>
      </c>
    </row>
    <row r="66" spans="1:10" ht="24.75" customHeight="1">
      <c r="A66" s="16">
        <f t="shared" si="4"/>
        <v>49</v>
      </c>
      <c r="B66" s="17" t="s">
        <v>94</v>
      </c>
      <c r="C66" s="16" t="s">
        <v>58</v>
      </c>
      <c r="D66" s="16" t="s">
        <v>7</v>
      </c>
      <c r="E66" s="16" t="s">
        <v>8</v>
      </c>
      <c r="F66" s="18">
        <v>126321.59</v>
      </c>
      <c r="G66" s="18">
        <v>126321.59</v>
      </c>
      <c r="H66" s="18">
        <f t="shared" si="5"/>
        <v>0</v>
      </c>
      <c r="I66" s="21">
        <v>0</v>
      </c>
      <c r="J66" s="16" t="s">
        <v>101</v>
      </c>
    </row>
    <row r="67" spans="1:10" ht="24.75" customHeight="1">
      <c r="A67" s="16">
        <f t="shared" si="4"/>
        <v>50</v>
      </c>
      <c r="B67" s="17" t="s">
        <v>11</v>
      </c>
      <c r="C67" s="16" t="s">
        <v>58</v>
      </c>
      <c r="D67" s="16" t="s">
        <v>7</v>
      </c>
      <c r="E67" s="16" t="s">
        <v>8</v>
      </c>
      <c r="F67" s="18">
        <v>121999.98</v>
      </c>
      <c r="G67" s="18">
        <v>121999.98</v>
      </c>
      <c r="H67" s="18">
        <f t="shared" si="5"/>
        <v>0</v>
      </c>
      <c r="I67" s="21">
        <v>0</v>
      </c>
      <c r="J67" s="16" t="s">
        <v>101</v>
      </c>
    </row>
    <row r="68" spans="1:10" ht="24.75" customHeight="1">
      <c r="A68" s="16">
        <f t="shared" si="4"/>
        <v>51</v>
      </c>
      <c r="B68" s="17" t="s">
        <v>69</v>
      </c>
      <c r="C68" s="16" t="s">
        <v>62</v>
      </c>
      <c r="D68" s="16" t="s">
        <v>7</v>
      </c>
      <c r="E68" s="16" t="s">
        <v>8</v>
      </c>
      <c r="F68" s="18">
        <v>100000</v>
      </c>
      <c r="G68" s="18">
        <v>100000</v>
      </c>
      <c r="H68" s="18">
        <f t="shared" si="5"/>
        <v>0</v>
      </c>
      <c r="I68" s="21">
        <v>0</v>
      </c>
      <c r="J68" s="19" t="s">
        <v>87</v>
      </c>
    </row>
    <row r="69" spans="1:10" ht="24.75" customHeight="1">
      <c r="A69" s="16">
        <f t="shared" si="4"/>
        <v>52</v>
      </c>
      <c r="B69" s="17" t="s">
        <v>95</v>
      </c>
      <c r="C69" s="16" t="s">
        <v>21</v>
      </c>
      <c r="D69" s="16" t="s">
        <v>7</v>
      </c>
      <c r="E69" s="16" t="s">
        <v>8</v>
      </c>
      <c r="F69" s="18">
        <v>100000</v>
      </c>
      <c r="G69" s="18">
        <v>100000</v>
      </c>
      <c r="H69" s="18">
        <f t="shared" si="5"/>
        <v>0</v>
      </c>
      <c r="I69" s="15">
        <v>0</v>
      </c>
      <c r="J69" s="19" t="s">
        <v>87</v>
      </c>
    </row>
    <row r="70" spans="1:10" ht="24.75" customHeight="1">
      <c r="A70" s="16">
        <f t="shared" si="4"/>
        <v>53</v>
      </c>
      <c r="B70" s="17" t="s">
        <v>41</v>
      </c>
      <c r="C70" s="16" t="s">
        <v>21</v>
      </c>
      <c r="D70" s="16" t="s">
        <v>7</v>
      </c>
      <c r="E70" s="16" t="s">
        <v>8</v>
      </c>
      <c r="F70" s="18">
        <v>81000</v>
      </c>
      <c r="G70" s="18">
        <v>81000</v>
      </c>
      <c r="H70" s="18">
        <f t="shared" si="5"/>
        <v>0</v>
      </c>
      <c r="I70" s="15">
        <v>0</v>
      </c>
      <c r="J70" s="19" t="s">
        <v>87</v>
      </c>
    </row>
    <row r="71" spans="1:10" ht="24.75" customHeight="1">
      <c r="A71" s="16">
        <f t="shared" si="4"/>
        <v>54</v>
      </c>
      <c r="B71" s="17" t="s">
        <v>43</v>
      </c>
      <c r="C71" s="16" t="s">
        <v>21</v>
      </c>
      <c r="D71" s="16" t="s">
        <v>7</v>
      </c>
      <c r="E71" s="16" t="s">
        <v>8</v>
      </c>
      <c r="F71" s="18">
        <v>74000</v>
      </c>
      <c r="G71" s="18">
        <v>74000</v>
      </c>
      <c r="H71" s="18">
        <f t="shared" si="5"/>
        <v>0</v>
      </c>
      <c r="I71" s="15">
        <v>0</v>
      </c>
      <c r="J71" s="19" t="s">
        <v>87</v>
      </c>
    </row>
    <row r="72" spans="1:10" ht="24.75" customHeight="1">
      <c r="A72" s="16">
        <f t="shared" si="4"/>
        <v>55</v>
      </c>
      <c r="B72" s="17" t="s">
        <v>44</v>
      </c>
      <c r="C72" s="16" t="s">
        <v>21</v>
      </c>
      <c r="D72" s="16" t="s">
        <v>7</v>
      </c>
      <c r="E72" s="16" t="s">
        <v>8</v>
      </c>
      <c r="F72" s="18">
        <v>71432.2</v>
      </c>
      <c r="G72" s="18">
        <v>71432.2</v>
      </c>
      <c r="H72" s="18">
        <f t="shared" si="5"/>
        <v>0</v>
      </c>
      <c r="I72" s="15">
        <v>0</v>
      </c>
      <c r="J72" s="19" t="s">
        <v>89</v>
      </c>
    </row>
    <row r="73" spans="1:10" ht="24.75" customHeight="1">
      <c r="A73" s="16">
        <f t="shared" si="4"/>
        <v>56</v>
      </c>
      <c r="B73" s="17" t="s">
        <v>45</v>
      </c>
      <c r="C73" s="16" t="s">
        <v>21</v>
      </c>
      <c r="D73" s="16" t="s">
        <v>7</v>
      </c>
      <c r="E73" s="16" t="s">
        <v>8</v>
      </c>
      <c r="F73" s="18">
        <v>70885</v>
      </c>
      <c r="G73" s="18">
        <v>70885</v>
      </c>
      <c r="H73" s="18">
        <f aca="true" t="shared" si="6" ref="H73:H93">F73-G73</f>
        <v>0</v>
      </c>
      <c r="I73" s="15">
        <v>0</v>
      </c>
      <c r="J73" s="19" t="s">
        <v>87</v>
      </c>
    </row>
    <row r="74" spans="1:10" ht="24.75" customHeight="1">
      <c r="A74" s="16">
        <f t="shared" si="4"/>
        <v>57</v>
      </c>
      <c r="B74" s="17" t="s">
        <v>46</v>
      </c>
      <c r="C74" s="16" t="s">
        <v>21</v>
      </c>
      <c r="D74" s="16" t="s">
        <v>7</v>
      </c>
      <c r="E74" s="16" t="s">
        <v>8</v>
      </c>
      <c r="F74" s="18">
        <v>65000</v>
      </c>
      <c r="G74" s="18">
        <v>65000</v>
      </c>
      <c r="H74" s="18">
        <f t="shared" si="6"/>
        <v>0</v>
      </c>
      <c r="I74" s="21">
        <f>H74</f>
        <v>0</v>
      </c>
      <c r="J74" s="19" t="s">
        <v>87</v>
      </c>
    </row>
    <row r="75" spans="1:10" ht="24.75" customHeight="1">
      <c r="A75" s="16">
        <f t="shared" si="4"/>
        <v>58</v>
      </c>
      <c r="B75" s="17" t="s">
        <v>47</v>
      </c>
      <c r="C75" s="16" t="s">
        <v>21</v>
      </c>
      <c r="D75" s="16" t="s">
        <v>7</v>
      </c>
      <c r="E75" s="16" t="s">
        <v>8</v>
      </c>
      <c r="F75" s="18">
        <v>56000</v>
      </c>
      <c r="G75" s="18">
        <v>56000</v>
      </c>
      <c r="H75" s="18">
        <f t="shared" si="6"/>
        <v>0</v>
      </c>
      <c r="I75" s="15">
        <v>0</v>
      </c>
      <c r="J75" s="19" t="s">
        <v>87</v>
      </c>
    </row>
    <row r="76" spans="1:10" ht="24.75" customHeight="1">
      <c r="A76" s="16">
        <f t="shared" si="4"/>
        <v>59</v>
      </c>
      <c r="B76" s="17" t="s">
        <v>48</v>
      </c>
      <c r="C76" s="16" t="s">
        <v>21</v>
      </c>
      <c r="D76" s="16" t="s">
        <v>134</v>
      </c>
      <c r="E76" s="16" t="s">
        <v>135</v>
      </c>
      <c r="F76" s="18">
        <v>53000</v>
      </c>
      <c r="G76" s="18">
        <v>53000</v>
      </c>
      <c r="H76" s="18">
        <f t="shared" si="6"/>
        <v>0</v>
      </c>
      <c r="I76" s="15">
        <v>0</v>
      </c>
      <c r="J76" s="19" t="s">
        <v>136</v>
      </c>
    </row>
    <row r="77" spans="1:10" ht="24.75" customHeight="1">
      <c r="A77" s="16">
        <f t="shared" si="4"/>
        <v>60</v>
      </c>
      <c r="B77" s="17" t="s">
        <v>49</v>
      </c>
      <c r="C77" s="16" t="s">
        <v>21</v>
      </c>
      <c r="D77" s="16" t="s">
        <v>137</v>
      </c>
      <c r="E77" s="16" t="s">
        <v>138</v>
      </c>
      <c r="F77" s="18">
        <v>40000</v>
      </c>
      <c r="G77" s="18">
        <v>40000</v>
      </c>
      <c r="H77" s="18">
        <f t="shared" si="6"/>
        <v>0</v>
      </c>
      <c r="I77" s="15">
        <v>0</v>
      </c>
      <c r="J77" s="19" t="s">
        <v>139</v>
      </c>
    </row>
    <row r="78" spans="1:10" ht="24.75" customHeight="1">
      <c r="A78" s="16">
        <f t="shared" si="4"/>
        <v>61</v>
      </c>
      <c r="B78" s="17" t="s">
        <v>50</v>
      </c>
      <c r="C78" s="16" t="s">
        <v>21</v>
      </c>
      <c r="D78" s="16" t="s">
        <v>137</v>
      </c>
      <c r="E78" s="16" t="s">
        <v>138</v>
      </c>
      <c r="F78" s="18">
        <v>30000</v>
      </c>
      <c r="G78" s="18">
        <v>30000</v>
      </c>
      <c r="H78" s="18">
        <f t="shared" si="6"/>
        <v>0</v>
      </c>
      <c r="I78" s="15">
        <v>0</v>
      </c>
      <c r="J78" s="19" t="s">
        <v>140</v>
      </c>
    </row>
    <row r="79" spans="1:10" ht="24.75" customHeight="1">
      <c r="A79" s="16">
        <f t="shared" si="4"/>
        <v>62</v>
      </c>
      <c r="B79" s="17" t="s">
        <v>51</v>
      </c>
      <c r="C79" s="16" t="s">
        <v>21</v>
      </c>
      <c r="D79" s="16" t="s">
        <v>137</v>
      </c>
      <c r="E79" s="16" t="s">
        <v>138</v>
      </c>
      <c r="F79" s="18">
        <v>25732.24</v>
      </c>
      <c r="G79" s="18">
        <v>25732.24</v>
      </c>
      <c r="H79" s="18">
        <f t="shared" si="6"/>
        <v>0</v>
      </c>
      <c r="I79" s="15">
        <v>0</v>
      </c>
      <c r="J79" s="19" t="s">
        <v>139</v>
      </c>
    </row>
    <row r="80" spans="1:10" ht="24.75" customHeight="1">
      <c r="A80" s="16">
        <f t="shared" si="4"/>
        <v>63</v>
      </c>
      <c r="B80" s="17" t="s">
        <v>52</v>
      </c>
      <c r="C80" s="16" t="s">
        <v>21</v>
      </c>
      <c r="D80" s="16" t="s">
        <v>137</v>
      </c>
      <c r="E80" s="16" t="s">
        <v>138</v>
      </c>
      <c r="F80" s="18">
        <v>22704.95</v>
      </c>
      <c r="G80" s="18">
        <v>22704.95</v>
      </c>
      <c r="H80" s="18">
        <f t="shared" si="6"/>
        <v>0</v>
      </c>
      <c r="I80" s="15">
        <v>0</v>
      </c>
      <c r="J80" s="19" t="s">
        <v>140</v>
      </c>
    </row>
    <row r="81" spans="1:10" ht="24.75" customHeight="1">
      <c r="A81" s="16">
        <f t="shared" si="4"/>
        <v>64</v>
      </c>
      <c r="B81" s="17" t="s">
        <v>53</v>
      </c>
      <c r="C81" s="16" t="s">
        <v>21</v>
      </c>
      <c r="D81" s="16" t="s">
        <v>141</v>
      </c>
      <c r="E81" s="16" t="s">
        <v>142</v>
      </c>
      <c r="F81" s="18">
        <v>20000</v>
      </c>
      <c r="G81" s="18">
        <v>20000</v>
      </c>
      <c r="H81" s="18">
        <f t="shared" si="6"/>
        <v>0</v>
      </c>
      <c r="I81" s="15">
        <v>0</v>
      </c>
      <c r="J81" s="19" t="s">
        <v>143</v>
      </c>
    </row>
    <row r="82" spans="1:10" ht="24.75" customHeight="1">
      <c r="A82" s="16">
        <f t="shared" si="4"/>
        <v>65</v>
      </c>
      <c r="B82" s="17" t="s">
        <v>54</v>
      </c>
      <c r="C82" s="16" t="s">
        <v>21</v>
      </c>
      <c r="D82" s="16" t="s">
        <v>141</v>
      </c>
      <c r="E82" s="16" t="s">
        <v>142</v>
      </c>
      <c r="F82" s="18">
        <v>16653.11</v>
      </c>
      <c r="G82" s="18">
        <v>16653.11</v>
      </c>
      <c r="H82" s="18">
        <f t="shared" si="6"/>
        <v>0</v>
      </c>
      <c r="I82" s="15">
        <v>0</v>
      </c>
      <c r="J82" s="19" t="s">
        <v>144</v>
      </c>
    </row>
    <row r="83" spans="1:10" ht="24.75" customHeight="1">
      <c r="A83" s="16">
        <f t="shared" si="4"/>
        <v>66</v>
      </c>
      <c r="B83" s="17" t="s">
        <v>55</v>
      </c>
      <c r="C83" s="16" t="s">
        <v>21</v>
      </c>
      <c r="D83" s="16" t="s">
        <v>145</v>
      </c>
      <c r="E83" s="16" t="s">
        <v>142</v>
      </c>
      <c r="F83" s="18">
        <v>10000</v>
      </c>
      <c r="G83" s="18">
        <v>10000</v>
      </c>
      <c r="H83" s="18">
        <f t="shared" si="6"/>
        <v>0</v>
      </c>
      <c r="I83" s="21">
        <v>0</v>
      </c>
      <c r="J83" s="19" t="s">
        <v>143</v>
      </c>
    </row>
    <row r="84" spans="1:10" ht="24.75" customHeight="1">
      <c r="A84" s="16">
        <f t="shared" si="4"/>
        <v>67</v>
      </c>
      <c r="B84" s="17" t="s">
        <v>146</v>
      </c>
      <c r="C84" s="16" t="s">
        <v>21</v>
      </c>
      <c r="D84" s="16" t="s">
        <v>141</v>
      </c>
      <c r="E84" s="16" t="s">
        <v>142</v>
      </c>
      <c r="F84" s="18">
        <v>10000</v>
      </c>
      <c r="G84" s="18">
        <v>10000</v>
      </c>
      <c r="H84" s="18">
        <f t="shared" si="6"/>
        <v>0</v>
      </c>
      <c r="I84" s="15">
        <v>0</v>
      </c>
      <c r="J84" s="19" t="s">
        <v>143</v>
      </c>
    </row>
    <row r="85" spans="1:10" ht="24.75" customHeight="1">
      <c r="A85" s="16">
        <f aca="true" t="shared" si="7" ref="A85:A93">A84+1</f>
        <v>68</v>
      </c>
      <c r="B85" s="17" t="s">
        <v>56</v>
      </c>
      <c r="C85" s="16" t="s">
        <v>21</v>
      </c>
      <c r="D85" s="16" t="s">
        <v>141</v>
      </c>
      <c r="E85" s="16" t="s">
        <v>142</v>
      </c>
      <c r="F85" s="18">
        <v>8019.42</v>
      </c>
      <c r="G85" s="18">
        <v>8019.42</v>
      </c>
      <c r="H85" s="18">
        <f t="shared" si="6"/>
        <v>0</v>
      </c>
      <c r="I85" s="15">
        <v>0</v>
      </c>
      <c r="J85" s="19" t="s">
        <v>143</v>
      </c>
    </row>
    <row r="86" spans="1:10" ht="24.75" customHeight="1">
      <c r="A86" s="16">
        <f t="shared" si="7"/>
        <v>69</v>
      </c>
      <c r="B86" s="17" t="s">
        <v>53</v>
      </c>
      <c r="C86" s="16" t="s">
        <v>21</v>
      </c>
      <c r="D86" s="16" t="s">
        <v>141</v>
      </c>
      <c r="E86" s="16" t="s">
        <v>147</v>
      </c>
      <c r="F86" s="18">
        <v>7913.7</v>
      </c>
      <c r="G86" s="18">
        <v>7913.7</v>
      </c>
      <c r="H86" s="18">
        <f t="shared" si="6"/>
        <v>0</v>
      </c>
      <c r="I86" s="15">
        <v>0</v>
      </c>
      <c r="J86" s="19" t="s">
        <v>148</v>
      </c>
    </row>
    <row r="87" spans="1:10" ht="24.75" customHeight="1">
      <c r="A87" s="16">
        <f t="shared" si="7"/>
        <v>70</v>
      </c>
      <c r="B87" s="17" t="s">
        <v>149</v>
      </c>
      <c r="C87" s="16" t="s">
        <v>21</v>
      </c>
      <c r="D87" s="16" t="s">
        <v>141</v>
      </c>
      <c r="E87" s="16" t="s">
        <v>142</v>
      </c>
      <c r="F87" s="18">
        <v>6000</v>
      </c>
      <c r="G87" s="18">
        <v>6000</v>
      </c>
      <c r="H87" s="18">
        <f t="shared" si="6"/>
        <v>0</v>
      </c>
      <c r="I87" s="15">
        <v>0</v>
      </c>
      <c r="J87" s="19" t="s">
        <v>143</v>
      </c>
    </row>
    <row r="88" spans="1:10" ht="24.75" customHeight="1">
      <c r="A88" s="16">
        <f t="shared" si="7"/>
        <v>71</v>
      </c>
      <c r="B88" s="17" t="s">
        <v>150</v>
      </c>
      <c r="C88" s="16" t="s">
        <v>21</v>
      </c>
      <c r="D88" s="16" t="s">
        <v>120</v>
      </c>
      <c r="E88" s="16" t="s">
        <v>119</v>
      </c>
      <c r="F88" s="18">
        <v>5210.39</v>
      </c>
      <c r="G88" s="18">
        <v>5210.39</v>
      </c>
      <c r="H88" s="18">
        <f t="shared" si="6"/>
        <v>0</v>
      </c>
      <c r="I88" s="20">
        <f>IF(F88="港币",H88*0.88221,IF(F88="美元",H88*6.83542,H88))</f>
        <v>0</v>
      </c>
      <c r="J88" s="19" t="s">
        <v>151</v>
      </c>
    </row>
    <row r="89" spans="1:10" ht="24.75" customHeight="1">
      <c r="A89" s="16">
        <f t="shared" si="7"/>
        <v>72</v>
      </c>
      <c r="B89" s="17" t="s">
        <v>152</v>
      </c>
      <c r="C89" s="16" t="s">
        <v>21</v>
      </c>
      <c r="D89" s="16" t="s">
        <v>120</v>
      </c>
      <c r="E89" s="16" t="s">
        <v>119</v>
      </c>
      <c r="F89" s="18">
        <v>4600</v>
      </c>
      <c r="G89" s="18">
        <v>4600</v>
      </c>
      <c r="H89" s="18">
        <f t="shared" si="6"/>
        <v>0</v>
      </c>
      <c r="I89" s="15">
        <v>0</v>
      </c>
      <c r="J89" s="19" t="s">
        <v>153</v>
      </c>
    </row>
    <row r="90" spans="1:10" ht="24.75" customHeight="1">
      <c r="A90" s="16">
        <f t="shared" si="7"/>
        <v>73</v>
      </c>
      <c r="B90" s="17" t="s">
        <v>154</v>
      </c>
      <c r="C90" s="16" t="s">
        <v>21</v>
      </c>
      <c r="D90" s="16" t="s">
        <v>120</v>
      </c>
      <c r="E90" s="16" t="s">
        <v>119</v>
      </c>
      <c r="F90" s="18">
        <v>3000</v>
      </c>
      <c r="G90" s="18">
        <v>3000</v>
      </c>
      <c r="H90" s="18">
        <f t="shared" si="6"/>
        <v>0</v>
      </c>
      <c r="I90" s="15">
        <v>0</v>
      </c>
      <c r="J90" s="19" t="s">
        <v>155</v>
      </c>
    </row>
    <row r="91" spans="1:10" ht="24.75" customHeight="1">
      <c r="A91" s="16">
        <f t="shared" si="7"/>
        <v>74</v>
      </c>
      <c r="B91" s="17" t="s">
        <v>57</v>
      </c>
      <c r="C91" s="16" t="s">
        <v>21</v>
      </c>
      <c r="D91" s="16" t="s">
        <v>156</v>
      </c>
      <c r="E91" s="16" t="s">
        <v>157</v>
      </c>
      <c r="F91" s="18">
        <v>1100</v>
      </c>
      <c r="G91" s="18">
        <v>1100</v>
      </c>
      <c r="H91" s="18">
        <f t="shared" si="6"/>
        <v>0</v>
      </c>
      <c r="I91" s="15">
        <v>0</v>
      </c>
      <c r="J91" s="19" t="s">
        <v>158</v>
      </c>
    </row>
    <row r="92" spans="1:10" ht="24.75" customHeight="1">
      <c r="A92" s="16">
        <f t="shared" si="7"/>
        <v>75</v>
      </c>
      <c r="B92" s="17" t="s">
        <v>159</v>
      </c>
      <c r="C92" s="16" t="s">
        <v>21</v>
      </c>
      <c r="D92" s="16" t="s">
        <v>156</v>
      </c>
      <c r="E92" s="16" t="s">
        <v>157</v>
      </c>
      <c r="F92" s="18">
        <v>1000</v>
      </c>
      <c r="G92" s="18">
        <v>1000</v>
      </c>
      <c r="H92" s="18">
        <f t="shared" si="6"/>
        <v>0</v>
      </c>
      <c r="I92" s="15">
        <v>0</v>
      </c>
      <c r="J92" s="19" t="s">
        <v>160</v>
      </c>
    </row>
    <row r="93" spans="1:10" ht="24.75" customHeight="1">
      <c r="A93" s="16">
        <f t="shared" si="7"/>
        <v>76</v>
      </c>
      <c r="B93" s="17" t="s">
        <v>161</v>
      </c>
      <c r="C93" s="16" t="s">
        <v>21</v>
      </c>
      <c r="D93" s="16" t="s">
        <v>156</v>
      </c>
      <c r="E93" s="16" t="s">
        <v>157</v>
      </c>
      <c r="F93" s="18">
        <v>500</v>
      </c>
      <c r="G93" s="18">
        <v>500</v>
      </c>
      <c r="H93" s="18">
        <f t="shared" si="6"/>
        <v>0</v>
      </c>
      <c r="I93" s="15">
        <v>0</v>
      </c>
      <c r="J93" s="19" t="s">
        <v>160</v>
      </c>
    </row>
    <row r="94" spans="1:10" ht="24.75" customHeight="1">
      <c r="A94" s="1"/>
      <c r="B94" s="13" t="s">
        <v>114</v>
      </c>
      <c r="C94" s="1"/>
      <c r="D94" s="1"/>
      <c r="E94" s="1"/>
      <c r="F94" s="8">
        <f>SUM(F18:F93)</f>
        <v>459118768.79</v>
      </c>
      <c r="G94" s="8">
        <f>SUM(G18:G93)</f>
        <v>408850470.66</v>
      </c>
      <c r="H94" s="8">
        <f>SUM(H18:H93)</f>
        <v>50268298.13000001</v>
      </c>
      <c r="I94" s="8">
        <f>SUM(I18:I93)</f>
        <v>74605885.1015656</v>
      </c>
      <c r="J94" s="4"/>
    </row>
    <row r="95" spans="1:10" ht="14.25" customHeight="1">
      <c r="A95" s="31"/>
      <c r="B95" s="32"/>
      <c r="C95" s="32"/>
      <c r="D95" s="32"/>
      <c r="E95" s="32"/>
      <c r="F95" s="32"/>
      <c r="G95" s="32"/>
      <c r="H95" s="32"/>
      <c r="I95" s="32"/>
      <c r="J95" s="33"/>
    </row>
    <row r="96" spans="1:10" ht="24.75" customHeight="1">
      <c r="A96" s="28" t="s">
        <v>116</v>
      </c>
      <c r="B96" s="29"/>
      <c r="C96" s="29"/>
      <c r="D96" s="29"/>
      <c r="E96" s="29"/>
      <c r="F96" s="29"/>
      <c r="G96" s="29"/>
      <c r="H96" s="29"/>
      <c r="I96" s="29"/>
      <c r="J96" s="30"/>
    </row>
    <row r="97" spans="1:10" s="6" customFormat="1" ht="24.75" customHeight="1">
      <c r="A97" s="16">
        <v>1</v>
      </c>
      <c r="B97" s="17" t="s">
        <v>162</v>
      </c>
      <c r="C97" s="16" t="s">
        <v>126</v>
      </c>
      <c r="D97" s="16" t="s">
        <v>118</v>
      </c>
      <c r="E97" s="16" t="s">
        <v>121</v>
      </c>
      <c r="F97" s="18">
        <v>12000000</v>
      </c>
      <c r="G97" s="18">
        <f>F97</f>
        <v>12000000</v>
      </c>
      <c r="H97" s="18">
        <f>F97-G97</f>
        <v>0</v>
      </c>
      <c r="I97" s="21">
        <v>0</v>
      </c>
      <c r="J97" s="16" t="s">
        <v>163</v>
      </c>
    </row>
    <row r="98" spans="1:10" s="6" customFormat="1" ht="24.75" customHeight="1">
      <c r="A98" s="16">
        <f>A97+1</f>
        <v>2</v>
      </c>
      <c r="B98" s="17" t="s">
        <v>164</v>
      </c>
      <c r="C98" s="16" t="s">
        <v>126</v>
      </c>
      <c r="D98" s="16" t="s">
        <v>118</v>
      </c>
      <c r="E98" s="16" t="s">
        <v>121</v>
      </c>
      <c r="F98" s="18">
        <v>3350000</v>
      </c>
      <c r="G98" s="18">
        <f>F98</f>
        <v>3350000</v>
      </c>
      <c r="H98" s="18">
        <f>F98-G98</f>
        <v>0</v>
      </c>
      <c r="I98" s="21">
        <v>0</v>
      </c>
      <c r="J98" s="16" t="s">
        <v>165</v>
      </c>
    </row>
    <row r="99" spans="1:10" ht="24.75" customHeight="1">
      <c r="A99" s="16">
        <f aca="true" t="shared" si="8" ref="A99:A105">A98+1</f>
        <v>3</v>
      </c>
      <c r="B99" s="17" t="s">
        <v>166</v>
      </c>
      <c r="C99" s="16" t="s">
        <v>17</v>
      </c>
      <c r="D99" s="16" t="s">
        <v>132</v>
      </c>
      <c r="E99" s="16" t="s">
        <v>121</v>
      </c>
      <c r="F99" s="18">
        <v>10650375.29</v>
      </c>
      <c r="G99" s="18">
        <v>6608168.29</v>
      </c>
      <c r="H99" s="18">
        <f aca="true" t="shared" si="9" ref="H99:H105">F99-G99</f>
        <v>4042206.999999999</v>
      </c>
      <c r="I99" s="15">
        <v>5510400</v>
      </c>
      <c r="J99" s="19" t="s">
        <v>167</v>
      </c>
    </row>
    <row r="100" spans="1:10" ht="24.75" customHeight="1">
      <c r="A100" s="16">
        <f t="shared" si="8"/>
        <v>4</v>
      </c>
      <c r="B100" s="17" t="s">
        <v>168</v>
      </c>
      <c r="C100" s="16" t="s">
        <v>17</v>
      </c>
      <c r="D100" s="16" t="s">
        <v>132</v>
      </c>
      <c r="E100" s="16" t="s">
        <v>121</v>
      </c>
      <c r="F100" s="18">
        <v>1750266.69</v>
      </c>
      <c r="G100" s="18">
        <v>0</v>
      </c>
      <c r="H100" s="18">
        <f t="shared" si="9"/>
        <v>1750266.69</v>
      </c>
      <c r="I100" s="18">
        <v>1463330</v>
      </c>
      <c r="J100" s="19" t="s">
        <v>167</v>
      </c>
    </row>
    <row r="101" spans="1:10" ht="24.75" customHeight="1">
      <c r="A101" s="16">
        <f t="shared" si="8"/>
        <v>5</v>
      </c>
      <c r="B101" s="17" t="s">
        <v>25</v>
      </c>
      <c r="C101" s="16" t="s">
        <v>21</v>
      </c>
      <c r="D101" s="16" t="s">
        <v>118</v>
      </c>
      <c r="E101" s="16" t="s">
        <v>121</v>
      </c>
      <c r="F101" s="18">
        <v>5749763.14</v>
      </c>
      <c r="G101" s="18">
        <f>F101</f>
        <v>5749763.14</v>
      </c>
      <c r="H101" s="18">
        <f t="shared" si="9"/>
        <v>0</v>
      </c>
      <c r="I101" s="15">
        <v>0</v>
      </c>
      <c r="J101" s="19" t="s">
        <v>169</v>
      </c>
    </row>
    <row r="102" spans="1:10" ht="24.75" customHeight="1">
      <c r="A102" s="16">
        <f t="shared" si="8"/>
        <v>6</v>
      </c>
      <c r="B102" s="17" t="s">
        <v>18</v>
      </c>
      <c r="C102" s="16" t="s">
        <v>170</v>
      </c>
      <c r="D102" s="16" t="s">
        <v>118</v>
      </c>
      <c r="E102" s="16" t="s">
        <v>121</v>
      </c>
      <c r="F102" s="18">
        <v>4000000</v>
      </c>
      <c r="G102" s="18">
        <f>F102</f>
        <v>4000000</v>
      </c>
      <c r="H102" s="18">
        <f t="shared" si="9"/>
        <v>0</v>
      </c>
      <c r="I102" s="15">
        <v>0</v>
      </c>
      <c r="J102" s="19" t="s">
        <v>169</v>
      </c>
    </row>
    <row r="103" spans="1:10" ht="24.75" customHeight="1">
      <c r="A103" s="16">
        <f t="shared" si="8"/>
        <v>7</v>
      </c>
      <c r="B103" s="17" t="s">
        <v>16</v>
      </c>
      <c r="C103" s="16" t="s">
        <v>171</v>
      </c>
      <c r="D103" s="16" t="s">
        <v>118</v>
      </c>
      <c r="E103" s="16" t="s">
        <v>121</v>
      </c>
      <c r="F103" s="18">
        <v>2580000</v>
      </c>
      <c r="G103" s="18">
        <f>F103</f>
        <v>2580000</v>
      </c>
      <c r="H103" s="18">
        <f t="shared" si="9"/>
        <v>0</v>
      </c>
      <c r="I103" s="15">
        <v>0</v>
      </c>
      <c r="J103" s="19" t="s">
        <v>169</v>
      </c>
    </row>
    <row r="104" spans="1:10" ht="24.75" customHeight="1">
      <c r="A104" s="16">
        <f t="shared" si="8"/>
        <v>8</v>
      </c>
      <c r="B104" s="17" t="s">
        <v>19</v>
      </c>
      <c r="C104" s="16" t="s">
        <v>170</v>
      </c>
      <c r="D104" s="16" t="s">
        <v>118</v>
      </c>
      <c r="E104" s="16" t="s">
        <v>121</v>
      </c>
      <c r="F104" s="18">
        <v>1050000</v>
      </c>
      <c r="G104" s="18">
        <f>F104</f>
        <v>1050000</v>
      </c>
      <c r="H104" s="18">
        <f t="shared" si="9"/>
        <v>0</v>
      </c>
      <c r="I104" s="15">
        <v>0</v>
      </c>
      <c r="J104" s="19" t="s">
        <v>169</v>
      </c>
    </row>
    <row r="105" spans="1:10" ht="24.75" customHeight="1">
      <c r="A105" s="16">
        <f t="shared" si="8"/>
        <v>9</v>
      </c>
      <c r="B105" s="17" t="s">
        <v>20</v>
      </c>
      <c r="C105" s="16" t="s">
        <v>170</v>
      </c>
      <c r="D105" s="16" t="s">
        <v>118</v>
      </c>
      <c r="E105" s="16" t="s">
        <v>121</v>
      </c>
      <c r="F105" s="18">
        <v>100000</v>
      </c>
      <c r="G105" s="18">
        <f>F105</f>
        <v>100000</v>
      </c>
      <c r="H105" s="18">
        <f t="shared" si="9"/>
        <v>0</v>
      </c>
      <c r="I105" s="15">
        <v>0</v>
      </c>
      <c r="J105" s="19" t="s">
        <v>172</v>
      </c>
    </row>
    <row r="106" spans="1:10" ht="15" customHeight="1">
      <c r="A106" s="31"/>
      <c r="B106" s="32"/>
      <c r="C106" s="32"/>
      <c r="D106" s="32"/>
      <c r="E106" s="32"/>
      <c r="F106" s="32"/>
      <c r="G106" s="32"/>
      <c r="H106" s="32"/>
      <c r="I106" s="32"/>
      <c r="J106" s="33"/>
    </row>
    <row r="107" spans="1:10" ht="24.75" customHeight="1">
      <c r="A107" s="1"/>
      <c r="B107" s="13" t="s">
        <v>115</v>
      </c>
      <c r="C107" s="1"/>
      <c r="D107" s="1"/>
      <c r="E107" s="1"/>
      <c r="F107" s="8">
        <f>SUM(F97:F105)</f>
        <v>41230405.120000005</v>
      </c>
      <c r="G107" s="8">
        <f>SUM(G97:G105)</f>
        <v>35437931.43</v>
      </c>
      <c r="H107" s="8">
        <f>SUM(H97:H105)</f>
        <v>5792473.6899999995</v>
      </c>
      <c r="I107" s="8">
        <f>SUM(I97:I105)</f>
        <v>6973730</v>
      </c>
      <c r="J107" s="4"/>
    </row>
    <row r="108" spans="1:10" ht="16.5" customHeight="1">
      <c r="A108" s="31"/>
      <c r="B108" s="32"/>
      <c r="C108" s="32"/>
      <c r="D108" s="32"/>
      <c r="E108" s="32"/>
      <c r="F108" s="32"/>
      <c r="G108" s="32"/>
      <c r="H108" s="32"/>
      <c r="I108" s="32"/>
      <c r="J108" s="33"/>
    </row>
    <row r="109" spans="1:10" ht="24.75" customHeight="1">
      <c r="A109" s="3"/>
      <c r="B109" s="35" t="s">
        <v>110</v>
      </c>
      <c r="C109" s="36"/>
      <c r="D109" s="3"/>
      <c r="E109" s="3"/>
      <c r="F109" s="9">
        <f>F15+F94+F107</f>
        <v>590812651.52</v>
      </c>
      <c r="G109" s="9">
        <f>G15+G94+G107</f>
        <v>534591879.70000005</v>
      </c>
      <c r="H109" s="9">
        <f>H15+H94+H107</f>
        <v>56220771.82000001</v>
      </c>
      <c r="I109" s="9">
        <f>I15+I94+I107</f>
        <v>81795635.1015656</v>
      </c>
      <c r="J109" s="4"/>
    </row>
    <row r="110" ht="14.25">
      <c r="F110" s="22"/>
    </row>
    <row r="111" ht="14.25">
      <c r="F111" s="7"/>
    </row>
    <row r="112" ht="14.25">
      <c r="F112" s="7"/>
    </row>
    <row r="115" ht="14.25">
      <c r="F115" s="7"/>
    </row>
  </sheetData>
  <sheetProtection/>
  <mergeCells count="12">
    <mergeCell ref="B109:C109"/>
    <mergeCell ref="B15:C15"/>
    <mergeCell ref="A17:J17"/>
    <mergeCell ref="A95:J95"/>
    <mergeCell ref="A108:J108"/>
    <mergeCell ref="A96:J96"/>
    <mergeCell ref="A106:J106"/>
    <mergeCell ref="A1:J1"/>
    <mergeCell ref="A4:J4"/>
    <mergeCell ref="A14:J14"/>
    <mergeCell ref="A16:J16"/>
    <mergeCell ref="A2:J2"/>
  </mergeCells>
  <printOptions horizontalCentered="1"/>
  <pageMargins left="0.2" right="0.17" top="0.7" bottom="0.73" header="0.42" footer="0.37"/>
  <pageSetup horizontalDpi="600" verticalDpi="600" orientation="landscape" paperSize="9" scale="70" r:id="rId1"/>
  <headerFooter alignWithMargins="0">
    <oddFooter xml:space="preserve">&amp;L&amp;"宋体,加粗"&amp;14资产评估机构：深圳市德正信资产评估有限公司&amp;R&amp;"宋体,加粗"&amp;14共&amp;N页 第&amp;P页&amp;"宋体,常规"&amp;12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X61</dc:creator>
  <cp:keywords/>
  <dc:description/>
  <cp:lastModifiedBy>User</cp:lastModifiedBy>
  <cp:lastPrinted>2011-01-25T16:16:15Z</cp:lastPrinted>
  <dcterms:created xsi:type="dcterms:W3CDTF">2009-07-21T03:57:27Z</dcterms:created>
  <dcterms:modified xsi:type="dcterms:W3CDTF">2011-01-26T07:33:41Z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</Properties>
</file>